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Декодом\Desktop\Прайс\ABC да\"/>
    </mc:Choice>
  </mc:AlternateContent>
  <bookViews>
    <workbookView xWindow="0" yWindow="0" windowWidth="20490" windowHeight="9045"/>
  </bookViews>
  <sheets>
    <sheet name="розничный" sheetId="1" r:id="rId1"/>
  </sheets>
  <definedNames>
    <definedName name="_xlnm.Print_Area" localSheetId="0">розничный!$A$1:$J$197</definedName>
  </definedNames>
  <calcPr calcId="152511"/>
</workbook>
</file>

<file path=xl/calcChain.xml><?xml version="1.0" encoding="utf-8"?>
<calcChain xmlns="http://schemas.openxmlformats.org/spreadsheetml/2006/main">
  <c r="J92" i="1" l="1"/>
  <c r="J139" i="1"/>
  <c r="J136" i="1"/>
  <c r="J115" i="1"/>
  <c r="J108" i="1"/>
  <c r="J107" i="1"/>
  <c r="J81" i="1"/>
  <c r="J74" i="1"/>
  <c r="J73" i="1"/>
  <c r="J72" i="1"/>
  <c r="J57" i="1"/>
  <c r="J61" i="1"/>
  <c r="J138" i="1"/>
  <c r="J58" i="1"/>
  <c r="J34" i="1"/>
  <c r="J49" i="1"/>
  <c r="J50" i="1"/>
  <c r="J103" i="1"/>
  <c r="J104" i="1"/>
  <c r="J106" i="1"/>
  <c r="J105" i="1"/>
  <c r="J47" i="1"/>
  <c r="J48" i="1"/>
  <c r="J46" i="1"/>
  <c r="J45" i="1"/>
  <c r="J37" i="1"/>
  <c r="J39" i="1"/>
  <c r="J41" i="1"/>
  <c r="J35" i="1"/>
  <c r="J30" i="1"/>
  <c r="J31" i="1"/>
  <c r="J32" i="1"/>
  <c r="J33" i="1"/>
  <c r="J29" i="1"/>
  <c r="J14" i="1"/>
  <c r="J123" i="1"/>
  <c r="J17" i="1"/>
  <c r="J63" i="1"/>
  <c r="J62" i="1"/>
  <c r="J93" i="1"/>
  <c r="J91" i="1"/>
  <c r="J60" i="1"/>
  <c r="J59" i="1"/>
  <c r="J20" i="1"/>
  <c r="J25" i="1"/>
  <c r="J126" i="1"/>
  <c r="J129" i="1"/>
  <c r="J26" i="1"/>
  <c r="J130" i="1"/>
  <c r="J135" i="1"/>
  <c r="J137" i="1"/>
  <c r="J159" i="1"/>
  <c r="J160" i="1"/>
  <c r="J188" i="1"/>
  <c r="J187" i="1"/>
  <c r="J186" i="1"/>
  <c r="J178" i="1"/>
  <c r="J175" i="1"/>
  <c r="J174" i="1"/>
  <c r="J171" i="1"/>
  <c r="J170" i="1"/>
  <c r="J169" i="1"/>
  <c r="J168" i="1"/>
  <c r="J167" i="1"/>
  <c r="J166" i="1"/>
  <c r="J165" i="1"/>
  <c r="J164" i="1"/>
  <c r="J163" i="1"/>
  <c r="J154" i="1"/>
  <c r="J153" i="1"/>
  <c r="J152" i="1"/>
  <c r="J116" i="1"/>
  <c r="J9" i="1"/>
  <c r="J51" i="1"/>
  <c r="J54" i="1"/>
  <c r="J86" i="1"/>
  <c r="J82" i="1"/>
  <c r="J85" i="1"/>
  <c r="J13" i="1"/>
  <c r="J110" i="1"/>
  <c r="J111" i="1"/>
  <c r="J109" i="1"/>
  <c r="J21" i="1"/>
  <c r="J112" i="1"/>
  <c r="J12" i="1"/>
  <c r="J75" i="1"/>
  <c r="J120" i="1"/>
  <c r="J121" i="1"/>
  <c r="J24" i="1"/>
  <c r="J119" i="1"/>
  <c r="J23" i="1"/>
  <c r="J22" i="1"/>
  <c r="J87" i="1"/>
  <c r="J16" i="1"/>
  <c r="J15" i="1"/>
  <c r="J89" i="1"/>
  <c r="J99" i="1"/>
  <c r="J96" i="1"/>
  <c r="J95" i="1"/>
  <c r="J94" i="1"/>
  <c r="J19" i="1"/>
  <c r="J18" i="1"/>
  <c r="J67" i="1"/>
  <c r="J64" i="1"/>
  <c r="J69" i="1"/>
  <c r="J11" i="1"/>
  <c r="J10" i="1"/>
  <c r="J127" i="1"/>
</calcChain>
</file>

<file path=xl/sharedStrings.xml><?xml version="1.0" encoding="utf-8"?>
<sst xmlns="http://schemas.openxmlformats.org/spreadsheetml/2006/main" count="708" uniqueCount="263">
  <si>
    <t xml:space="preserve">                                                                                   </t>
  </si>
  <si>
    <t>Цвет</t>
  </si>
  <si>
    <t>Размер, мм</t>
  </si>
  <si>
    <t>Цена за шт., у.е.</t>
  </si>
  <si>
    <t>Цена за м2,  у.е.</t>
  </si>
  <si>
    <t>1909</t>
  </si>
  <si>
    <t xml:space="preserve">Rot-nuanciert </t>
  </si>
  <si>
    <t>200х100х40</t>
  </si>
  <si>
    <t>48 шт.</t>
  </si>
  <si>
    <t>0900</t>
  </si>
  <si>
    <t>200х100х45</t>
  </si>
  <si>
    <t>200х150х45</t>
  </si>
  <si>
    <t>32 шт.</t>
  </si>
  <si>
    <t>0901</t>
  </si>
  <si>
    <t>240х118х52</t>
  </si>
  <si>
    <t>34 шт.</t>
  </si>
  <si>
    <t>0905</t>
  </si>
  <si>
    <t>200х100х52</t>
  </si>
  <si>
    <t>0985</t>
  </si>
  <si>
    <t>200х200х52</t>
  </si>
  <si>
    <t>24 шт.</t>
  </si>
  <si>
    <t>200х150х52</t>
  </si>
  <si>
    <t>0902</t>
  </si>
  <si>
    <t>240х118х62</t>
  </si>
  <si>
    <t>0906</t>
  </si>
  <si>
    <t>200х100х62</t>
  </si>
  <si>
    <t>0980</t>
  </si>
  <si>
    <t>200х200х62</t>
  </si>
  <si>
    <t>200х150х62</t>
  </si>
  <si>
    <t>300х150х62</t>
  </si>
  <si>
    <t>20 шт.</t>
  </si>
  <si>
    <t>0904</t>
  </si>
  <si>
    <t>200х100х71</t>
  </si>
  <si>
    <t>0903</t>
  </si>
  <si>
    <t>240х118х71</t>
  </si>
  <si>
    <t>1919</t>
  </si>
  <si>
    <t>Braun-nuanciert</t>
  </si>
  <si>
    <t>0910</t>
  </si>
  <si>
    <t>0911</t>
  </si>
  <si>
    <t>0915</t>
  </si>
  <si>
    <t>0986</t>
  </si>
  <si>
    <t>0912</t>
  </si>
  <si>
    <t>0916</t>
  </si>
  <si>
    <t>0981</t>
  </si>
  <si>
    <t>0913</t>
  </si>
  <si>
    <t>0914</t>
  </si>
  <si>
    <t>1929</t>
  </si>
  <si>
    <t>Lederfarben-nuanciert</t>
  </si>
  <si>
    <t>0920</t>
  </si>
  <si>
    <t>0921</t>
  </si>
  <si>
    <t>0925</t>
  </si>
  <si>
    <t>0987</t>
  </si>
  <si>
    <t>0922</t>
  </si>
  <si>
    <t>0926</t>
  </si>
  <si>
    <t>0982</t>
  </si>
  <si>
    <t>0924</t>
  </si>
  <si>
    <t>0931</t>
  </si>
  <si>
    <t>Herbstlaub-geflammt</t>
  </si>
  <si>
    <t>0935</t>
  </si>
  <si>
    <t>0936</t>
  </si>
  <si>
    <t>0932</t>
  </si>
  <si>
    <t>0934</t>
  </si>
  <si>
    <t>1958</t>
  </si>
  <si>
    <t>Recker-bunt</t>
  </si>
  <si>
    <t>0950</t>
  </si>
  <si>
    <t>0955</t>
  </si>
  <si>
    <t>0988</t>
  </si>
  <si>
    <t>0956</t>
  </si>
  <si>
    <t>0983</t>
  </si>
  <si>
    <t>0954</t>
  </si>
  <si>
    <t>0961</t>
  </si>
  <si>
    <t>Eisenschmelz-bunt-geflammt</t>
  </si>
  <si>
    <t>0965</t>
  </si>
  <si>
    <t>0962</t>
  </si>
  <si>
    <t>0966</t>
  </si>
  <si>
    <t>1965</t>
  </si>
  <si>
    <t>0964</t>
  </si>
  <si>
    <t>0963</t>
  </si>
  <si>
    <t>0991</t>
  </si>
  <si>
    <t>Mitternachtblau</t>
  </si>
  <si>
    <t>0995</t>
  </si>
  <si>
    <t>0996</t>
  </si>
  <si>
    <t>1995</t>
  </si>
  <si>
    <t>0994</t>
  </si>
  <si>
    <t>0992</t>
  </si>
  <si>
    <t>0993</t>
  </si>
  <si>
    <t>200х118х71</t>
  </si>
  <si>
    <t>0970</t>
  </si>
  <si>
    <t>Heidebunt</t>
  </si>
  <si>
    <t>0975</t>
  </si>
  <si>
    <t>0984</t>
  </si>
  <si>
    <t>0976</t>
  </si>
  <si>
    <t>0974</t>
  </si>
  <si>
    <t>0941</t>
  </si>
  <si>
    <t>Altfarben-bunt-geflammt</t>
  </si>
  <si>
    <t>0945</t>
  </si>
  <si>
    <t>0942</t>
  </si>
  <si>
    <t>0946</t>
  </si>
  <si>
    <t>0944</t>
  </si>
  <si>
    <t>0943</t>
  </si>
  <si>
    <t>0825</t>
  </si>
  <si>
    <t>Antik gelb kohlebrand</t>
  </si>
  <si>
    <t>0815</t>
  </si>
  <si>
    <t>0811</t>
  </si>
  <si>
    <t>0865</t>
  </si>
  <si>
    <t>Opalblau-geflammt</t>
  </si>
  <si>
    <t>0861</t>
  </si>
  <si>
    <t>0855</t>
  </si>
  <si>
    <t>Ember (orange-gelb-Kohlebrand)</t>
  </si>
  <si>
    <t>Carbo (rot-bunt-Kohlebrand)</t>
  </si>
  <si>
    <t>Кол-во в м2</t>
  </si>
  <si>
    <t>039901</t>
  </si>
  <si>
    <t>Sierra Nevada ( gelb bunt ohne Fase)</t>
  </si>
  <si>
    <t>38 шт.</t>
  </si>
  <si>
    <t>099911</t>
  </si>
  <si>
    <t>Feuerland rot-bunt mit Fase</t>
  </si>
  <si>
    <t>099901</t>
  </si>
  <si>
    <t>Feuerland rot -bunt ohne Fase</t>
  </si>
  <si>
    <t>45 шт.</t>
  </si>
  <si>
    <t>0111</t>
  </si>
  <si>
    <t>200х78х52</t>
  </si>
  <si>
    <t>60 шт.</t>
  </si>
  <si>
    <t>0211</t>
  </si>
  <si>
    <t>240х78х52</t>
  </si>
  <si>
    <t>50 шт.</t>
  </si>
  <si>
    <t>5111</t>
  </si>
  <si>
    <t>6111</t>
  </si>
  <si>
    <t>6211</t>
  </si>
  <si>
    <t>9111</t>
  </si>
  <si>
    <t>9211</t>
  </si>
  <si>
    <t>Наименование</t>
  </si>
  <si>
    <t>Стоимость (у.е.)</t>
  </si>
  <si>
    <t>Все</t>
  </si>
  <si>
    <t>Плюс 0,14 у.е к стоимости кирпича</t>
  </si>
  <si>
    <t>Треугольный кирпич для прямоугольных мостовых</t>
  </si>
  <si>
    <t>Треугольный кирпич для квадратных мостовых</t>
  </si>
  <si>
    <t>Тротуарный клинкер с распорками</t>
  </si>
  <si>
    <t>По запросу</t>
  </si>
  <si>
    <t>0909</t>
  </si>
  <si>
    <t>Rot-nuanciert</t>
  </si>
  <si>
    <t>180х118/60х60х52</t>
  </si>
  <si>
    <t>0958</t>
  </si>
  <si>
    <t xml:space="preserve">Recker-bunt </t>
  </si>
  <si>
    <t>0929</t>
  </si>
  <si>
    <t>0919</t>
  </si>
  <si>
    <t>240х118/60х60х52</t>
  </si>
  <si>
    <t>0939</t>
  </si>
  <si>
    <t>0969</t>
  </si>
  <si>
    <t>0999</t>
  </si>
  <si>
    <t>0957</t>
  </si>
  <si>
    <t>240х60/60х60х62</t>
  </si>
  <si>
    <t>68 шт.</t>
  </si>
  <si>
    <t>0959</t>
  </si>
  <si>
    <t>0843</t>
  </si>
  <si>
    <t>08400</t>
  </si>
  <si>
    <t>300х120х62</t>
  </si>
  <si>
    <t>08401</t>
  </si>
  <si>
    <t>08402</t>
  </si>
  <si>
    <t>08420</t>
  </si>
  <si>
    <t>240х200х62</t>
  </si>
  <si>
    <t>4 шт.</t>
  </si>
  <si>
    <t>08421</t>
  </si>
  <si>
    <t>08426</t>
  </si>
  <si>
    <t>0848</t>
  </si>
  <si>
    <t>200х105х45</t>
  </si>
  <si>
    <t>0846</t>
  </si>
  <si>
    <t>Rot nuanciert</t>
  </si>
  <si>
    <t>0849</t>
  </si>
  <si>
    <t>0841</t>
  </si>
  <si>
    <t>300х150х52</t>
  </si>
  <si>
    <t>0882</t>
  </si>
  <si>
    <t>240х115х113</t>
  </si>
  <si>
    <t>0891</t>
  </si>
  <si>
    <t>240х115х71</t>
  </si>
  <si>
    <t xml:space="preserve">Все цены указаны в у.е. </t>
  </si>
  <si>
    <t>У.Е. равно 1 ЕВРО в рублях по курсу ЦБ РФ на день оплаты.</t>
  </si>
  <si>
    <t>1,25 у.е за шт.</t>
  </si>
  <si>
    <t>1,46 у.е за шт.</t>
  </si>
  <si>
    <t>Crème Weiss</t>
  </si>
  <si>
    <t>0835</t>
  </si>
  <si>
    <t>0890</t>
  </si>
  <si>
    <t xml:space="preserve">Schwarz Braun </t>
  </si>
  <si>
    <t>0895</t>
  </si>
  <si>
    <t>0790</t>
  </si>
  <si>
    <t xml:space="preserve">Schieferschwarz </t>
  </si>
  <si>
    <t>0795</t>
  </si>
  <si>
    <t>1900</t>
  </si>
  <si>
    <t>0930</t>
  </si>
  <si>
    <t>0630</t>
  </si>
  <si>
    <t>0690</t>
  </si>
  <si>
    <t>- mittig vorgekerbt- кирпич с фаской посередине (производится только в толщине 52 мм, не производятся цвета - Recker Bunt, Heidebunt)</t>
  </si>
  <si>
    <t xml:space="preserve"> geschnitten - кирпич порезанный на две части (производится для любых цветов и толщин)</t>
  </si>
  <si>
    <t>1619</t>
  </si>
  <si>
    <t>1639</t>
  </si>
  <si>
    <t>0670</t>
  </si>
  <si>
    <t>0675</t>
  </si>
  <si>
    <t>Berlin blau-anthrazit</t>
  </si>
  <si>
    <t>1939</t>
  </si>
  <si>
    <t>Potsdam blau-anthrazit-bunt</t>
  </si>
  <si>
    <t>0660</t>
  </si>
  <si>
    <t>0665</t>
  </si>
  <si>
    <t>Lübeck braun-blau-geflammt</t>
  </si>
  <si>
    <t>Dormagen karminrot-grau-bunt</t>
  </si>
  <si>
    <t>0615</t>
  </si>
  <si>
    <t>0645</t>
  </si>
  <si>
    <t>0610</t>
  </si>
  <si>
    <t>0640</t>
  </si>
  <si>
    <t>Köln rot-geflammt</t>
  </si>
  <si>
    <t>Danzig dunkelrot-anthrazit</t>
  </si>
  <si>
    <t>0625</t>
  </si>
  <si>
    <t>0620</t>
  </si>
  <si>
    <t>Wismar blau-braun-bunt</t>
  </si>
  <si>
    <t>0710</t>
  </si>
  <si>
    <t>0715</t>
  </si>
  <si>
    <t>292x71x71</t>
  </si>
  <si>
    <t>склад</t>
  </si>
  <si>
    <t>Herbstlaub-hell</t>
  </si>
  <si>
    <t>Арт ФК</t>
  </si>
  <si>
    <t>Арт завод</t>
  </si>
  <si>
    <t>Рядовой тротуарный кирпич</t>
  </si>
  <si>
    <t>Новинка 2014 года - Ригельный тротуарный кирпич</t>
  </si>
  <si>
    <t>292х71х52</t>
  </si>
  <si>
    <t>по запросу</t>
  </si>
  <si>
    <t>новинка</t>
  </si>
  <si>
    <t>Специальные размеры</t>
  </si>
  <si>
    <t>Тип</t>
  </si>
  <si>
    <t>Половинчатый кирпич, производится двух типов:</t>
  </si>
  <si>
    <t>Кирпич для травы</t>
  </si>
  <si>
    <t>Кирпич – брусчатка (делится на 8 частей)</t>
  </si>
  <si>
    <t>Кирпич мозаичный (делится на 4 части)</t>
  </si>
  <si>
    <t>Кирпич Аква-Транзит</t>
  </si>
  <si>
    <t>Тротуарный кирпич WF-формата</t>
  </si>
  <si>
    <t>Кирпич с выемкой</t>
  </si>
  <si>
    <t>-</t>
  </si>
  <si>
    <t>Бордюрный кирпич</t>
  </si>
  <si>
    <t>Кирпич закругленный</t>
  </si>
  <si>
    <t>Malmö blau-bunt schmolz</t>
  </si>
  <si>
    <t>47 шт.</t>
  </si>
  <si>
    <t>292х71х71</t>
  </si>
  <si>
    <t>Kopenhagen gelb-Kohlebrand</t>
  </si>
  <si>
    <t>Herbstlaub hell</t>
  </si>
  <si>
    <t>1950</t>
  </si>
  <si>
    <t>1970</t>
  </si>
  <si>
    <t>225х112х52</t>
  </si>
  <si>
    <r>
      <t>Розничный прайс-лист на тротуарный кирпич</t>
    </r>
    <r>
      <rPr>
        <b/>
        <sz val="14"/>
        <color indexed="10"/>
        <rFont val="Calibri"/>
        <family val="2"/>
        <charset val="204"/>
      </rPr>
      <t xml:space="preserve"> «ABC-Klinkergruppe»</t>
    </r>
    <r>
      <rPr>
        <b/>
        <sz val="14"/>
        <color indexed="12"/>
        <rFont val="Calibri"/>
        <family val="2"/>
        <charset val="204"/>
      </rPr>
      <t xml:space="preserve"> </t>
    </r>
  </si>
  <si>
    <t>Кол-во шт. на пал.</t>
  </si>
  <si>
    <t xml:space="preserve">Вес шт., кг </t>
  </si>
  <si>
    <t>Gotland blau-braun Schmolz</t>
  </si>
  <si>
    <t>215х105х52</t>
  </si>
  <si>
    <t>8257</t>
  </si>
  <si>
    <t>46 шт.</t>
  </si>
  <si>
    <t>8210</t>
  </si>
  <si>
    <t>Atlantis antrazit-silbergrau</t>
  </si>
  <si>
    <t>0635</t>
  </si>
  <si>
    <t>9356</t>
  </si>
  <si>
    <t>9306</t>
  </si>
  <si>
    <t>1669</t>
  </si>
  <si>
    <t>0695</t>
  </si>
  <si>
    <t>1899</t>
  </si>
  <si>
    <t>1000890/1</t>
  </si>
  <si>
    <t>1000399</t>
  </si>
  <si>
    <t xml:space="preserve">Рядовой тротуарный кирпич </t>
  </si>
  <si>
    <t>действителен с 26.05.2014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</si>
</sst>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#,##0.00_р_."/>
  </numFmts>
  <fonts count="21" x14ac:knownFonts="1">
    <font>
      <sz val="10"/>
      <name val="Arial"/>
    </font>
    <font>
      <sz val="11"/>
      <color indexed="8"/>
      <name val="Calibri"/>
      <family val="2"/>
      <charset val="204"/>
    </font>
    <font>
      <sz val="10"/>
      <name val="Arial"/>
    </font>
    <font>
      <sz val="10"/>
      <name val="Arial Cyr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sz val="10"/>
      <color indexed="10"/>
      <name val="Calibri"/>
      <family val="2"/>
      <charset val="204"/>
    </font>
    <font>
      <sz val="10"/>
      <color indexed="12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color indexed="62"/>
      <name val="Calibri"/>
      <family val="2"/>
      <charset val="204"/>
    </font>
    <font>
      <b/>
      <sz val="11"/>
      <name val="Calibri"/>
      <family val="2"/>
      <charset val="204"/>
    </font>
    <font>
      <b/>
      <sz val="11"/>
      <color indexed="8"/>
      <name val="Calibri"/>
      <family val="2"/>
    </font>
    <font>
      <b/>
      <sz val="8"/>
      <name val="Calibri"/>
      <family val="2"/>
      <charset val="204"/>
    </font>
    <font>
      <sz val="9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12"/>
      <name val="Calibri"/>
      <family val="2"/>
      <charset val="204"/>
    </font>
    <font>
      <b/>
      <sz val="14"/>
      <color indexed="10"/>
      <name val="Calibri"/>
      <family val="2"/>
      <charset val="204"/>
    </font>
    <font>
      <sz val="11"/>
      <name val="Calibri"/>
      <family val="2"/>
      <charset val="204"/>
    </font>
    <font>
      <b/>
      <sz val="14"/>
      <name val="Calibri"/>
      <family val="2"/>
      <charset val="204"/>
    </font>
    <font>
      <b/>
      <sz val="10"/>
      <color indexed="12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3" fillId="0" borderId="0"/>
  </cellStyleXfs>
  <cellXfs count="174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/>
    </xf>
    <xf numFmtId="2" fontId="4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49" fontId="10" fillId="0" borderId="1" xfId="0" quotePrefix="1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" xfId="0" quotePrefix="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1" quotePrefix="1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/>
    </xf>
    <xf numFmtId="49" fontId="18" fillId="0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/>
    </xf>
    <xf numFmtId="49" fontId="18" fillId="0" borderId="1" xfId="0" applyNumberFormat="1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2" fontId="18" fillId="0" borderId="5" xfId="0" applyNumberFormat="1" applyFont="1" applyBorder="1" applyAlignment="1">
      <alignment horizontal="center" vertical="center"/>
    </xf>
    <xf numFmtId="165" fontId="18" fillId="0" borderId="1" xfId="0" applyNumberFormat="1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49" fontId="18" fillId="0" borderId="5" xfId="0" applyNumberFormat="1" applyFont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165" fontId="18" fillId="0" borderId="5" xfId="0" applyNumberFormat="1" applyFont="1" applyFill="1" applyBorder="1" applyAlignment="1">
      <alignment horizontal="center" vertical="center" wrapText="1"/>
    </xf>
    <xf numFmtId="165" fontId="18" fillId="0" borderId="5" xfId="0" applyNumberFormat="1" applyFont="1" applyFill="1" applyBorder="1" applyAlignment="1">
      <alignment horizontal="center" vertical="center"/>
    </xf>
    <xf numFmtId="2" fontId="18" fillId="0" borderId="5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49" fontId="18" fillId="0" borderId="6" xfId="0" applyNumberFormat="1" applyFont="1" applyBorder="1" applyAlignment="1">
      <alignment horizontal="center" vertical="center" wrapText="1"/>
    </xf>
    <xf numFmtId="2" fontId="18" fillId="0" borderId="6" xfId="0" applyNumberFormat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/>
    </xf>
    <xf numFmtId="49" fontId="18" fillId="0" borderId="7" xfId="0" applyNumberFormat="1" applyFont="1" applyBorder="1" applyAlignment="1">
      <alignment horizontal="center" vertical="center" wrapText="1"/>
    </xf>
    <xf numFmtId="2" fontId="18" fillId="0" borderId="7" xfId="0" applyNumberFormat="1" applyFont="1" applyBorder="1" applyAlignment="1">
      <alignment horizontal="center" vertical="center" wrapText="1"/>
    </xf>
    <xf numFmtId="1" fontId="18" fillId="0" borderId="1" xfId="0" applyNumberFormat="1" applyFont="1" applyBorder="1" applyAlignment="1">
      <alignment vertical="center"/>
    </xf>
    <xf numFmtId="1" fontId="4" fillId="0" borderId="1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vertical="center"/>
    </xf>
    <xf numFmtId="49" fontId="1" fillId="0" borderId="9" xfId="0" applyNumberFormat="1" applyFont="1" applyBorder="1" applyAlignment="1">
      <alignment vertical="center"/>
    </xf>
    <xf numFmtId="49" fontId="8" fillId="0" borderId="8" xfId="0" applyNumberFormat="1" applyFont="1" applyBorder="1" applyAlignment="1">
      <alignment vertical="center"/>
    </xf>
    <xf numFmtId="49" fontId="8" fillId="0" borderId="9" xfId="0" applyNumberFormat="1" applyFont="1" applyBorder="1" applyAlignment="1">
      <alignment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2" fontId="18" fillId="0" borderId="8" xfId="0" applyNumberFormat="1" applyFont="1" applyBorder="1" applyAlignment="1">
      <alignment horizontal="center" vertical="center" wrapText="1"/>
    </xf>
    <xf numFmtId="2" fontId="18" fillId="0" borderId="0" xfId="0" applyNumberFormat="1" applyFont="1" applyFill="1" applyBorder="1" applyAlignment="1">
      <alignment horizontal="center" vertical="center" wrapText="1"/>
    </xf>
    <xf numFmtId="2" fontId="18" fillId="0" borderId="0" xfId="0" applyNumberFormat="1" applyFont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2" fontId="18" fillId="3" borderId="1" xfId="0" applyNumberFormat="1" applyFont="1" applyFill="1" applyBorder="1" applyAlignment="1">
      <alignment horizontal="center" vertical="center" wrapText="1"/>
    </xf>
    <xf numFmtId="2" fontId="18" fillId="3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4" fontId="18" fillId="3" borderId="1" xfId="0" applyNumberFormat="1" applyFont="1" applyFill="1" applyBorder="1" applyAlignment="1">
      <alignment horizontal="center" vertical="center"/>
    </xf>
    <xf numFmtId="2" fontId="18" fillId="3" borderId="7" xfId="0" applyNumberFormat="1" applyFont="1" applyFill="1" applyBorder="1" applyAlignment="1">
      <alignment horizontal="center" vertical="center" wrapText="1"/>
    </xf>
    <xf numFmtId="2" fontId="18" fillId="3" borderId="5" xfId="0" applyNumberFormat="1" applyFont="1" applyFill="1" applyBorder="1" applyAlignment="1">
      <alignment horizontal="center" vertical="center"/>
    </xf>
    <xf numFmtId="2" fontId="18" fillId="3" borderId="5" xfId="0" applyNumberFormat="1" applyFont="1" applyFill="1" applyBorder="1" applyAlignment="1">
      <alignment horizontal="center" vertical="center" wrapText="1"/>
    </xf>
    <xf numFmtId="2" fontId="18" fillId="3" borderId="1" xfId="0" applyNumberFormat="1" applyFont="1" applyFill="1" applyBorder="1" applyAlignment="1">
      <alignment vertical="center"/>
    </xf>
    <xf numFmtId="2" fontId="18" fillId="3" borderId="5" xfId="0" applyNumberFormat="1" applyFont="1" applyFill="1" applyBorder="1" applyAlignment="1">
      <alignment vertical="center"/>
    </xf>
    <xf numFmtId="0" fontId="20" fillId="0" borderId="0" xfId="0" applyFont="1" applyAlignment="1">
      <alignment horizontal="right" vertical="top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19" fillId="0" borderId="17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8" fillId="0" borderId="5" xfId="0" applyFont="1" applyFill="1" applyBorder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</cellXfs>
  <cellStyles count="3">
    <cellStyle name="Денежный" xfId="1" builtinId="4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143</xdr:row>
      <xdr:rowOff>38100</xdr:rowOff>
    </xdr:from>
    <xdr:to>
      <xdr:col>7</xdr:col>
      <xdr:colOff>476250</xdr:colOff>
      <xdr:row>143</xdr:row>
      <xdr:rowOff>361950</xdr:rowOff>
    </xdr:to>
    <xdr:pic>
      <xdr:nvPicPr>
        <xdr:cNvPr id="10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43550" y="29670375"/>
          <a:ext cx="457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76200</xdr:colOff>
      <xdr:row>145</xdr:row>
      <xdr:rowOff>19050</xdr:rowOff>
    </xdr:from>
    <xdr:to>
      <xdr:col>7</xdr:col>
      <xdr:colOff>466725</xdr:colOff>
      <xdr:row>145</xdr:row>
      <xdr:rowOff>371475</xdr:rowOff>
    </xdr:to>
    <xdr:pic>
      <xdr:nvPicPr>
        <xdr:cNvPr id="102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00700" y="30413325"/>
          <a:ext cx="3905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57150</xdr:colOff>
      <xdr:row>146</xdr:row>
      <xdr:rowOff>28575</xdr:rowOff>
    </xdr:from>
    <xdr:to>
      <xdr:col>7</xdr:col>
      <xdr:colOff>466725</xdr:colOff>
      <xdr:row>146</xdr:row>
      <xdr:rowOff>342900</xdr:rowOff>
    </xdr:to>
    <xdr:pic>
      <xdr:nvPicPr>
        <xdr:cNvPr id="102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581650" y="30803850"/>
          <a:ext cx="4095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38100</xdr:colOff>
      <xdr:row>147</xdr:row>
      <xdr:rowOff>19050</xdr:rowOff>
    </xdr:from>
    <xdr:to>
      <xdr:col>7</xdr:col>
      <xdr:colOff>466725</xdr:colOff>
      <xdr:row>147</xdr:row>
      <xdr:rowOff>276225</xdr:rowOff>
    </xdr:to>
    <xdr:pic>
      <xdr:nvPicPr>
        <xdr:cNvPr id="102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62600" y="31175325"/>
          <a:ext cx="4286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304800</xdr:colOff>
      <xdr:row>161</xdr:row>
      <xdr:rowOff>19050</xdr:rowOff>
    </xdr:from>
    <xdr:to>
      <xdr:col>9</xdr:col>
      <xdr:colOff>333375</xdr:colOff>
      <xdr:row>161</xdr:row>
      <xdr:rowOff>581025</xdr:rowOff>
    </xdr:to>
    <xdr:pic>
      <xdr:nvPicPr>
        <xdr:cNvPr id="10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334125" y="34632900"/>
          <a:ext cx="7524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323850</xdr:colOff>
      <xdr:row>176</xdr:row>
      <xdr:rowOff>85725</xdr:rowOff>
    </xdr:from>
    <xdr:to>
      <xdr:col>9</xdr:col>
      <xdr:colOff>428625</xdr:colOff>
      <xdr:row>176</xdr:row>
      <xdr:rowOff>600075</xdr:rowOff>
    </xdr:to>
    <xdr:pic>
      <xdr:nvPicPr>
        <xdr:cNvPr id="103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353175" y="38395275"/>
          <a:ext cx="8286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314325</xdr:colOff>
      <xdr:row>179</xdr:row>
      <xdr:rowOff>95250</xdr:rowOff>
    </xdr:from>
    <xdr:to>
      <xdr:col>9</xdr:col>
      <xdr:colOff>352425</xdr:colOff>
      <xdr:row>179</xdr:row>
      <xdr:rowOff>800100</xdr:rowOff>
    </xdr:to>
    <xdr:pic>
      <xdr:nvPicPr>
        <xdr:cNvPr id="103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343650" y="39452550"/>
          <a:ext cx="7620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352425</xdr:colOff>
      <xdr:row>184</xdr:row>
      <xdr:rowOff>85725</xdr:rowOff>
    </xdr:from>
    <xdr:to>
      <xdr:col>9</xdr:col>
      <xdr:colOff>266700</xdr:colOff>
      <xdr:row>184</xdr:row>
      <xdr:rowOff>704850</xdr:rowOff>
    </xdr:to>
    <xdr:pic>
      <xdr:nvPicPr>
        <xdr:cNvPr id="103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381750" y="41109900"/>
          <a:ext cx="6381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323850</xdr:colOff>
      <xdr:row>189</xdr:row>
      <xdr:rowOff>66675</xdr:rowOff>
    </xdr:from>
    <xdr:to>
      <xdr:col>9</xdr:col>
      <xdr:colOff>352425</xdr:colOff>
      <xdr:row>189</xdr:row>
      <xdr:rowOff>590550</xdr:rowOff>
    </xdr:to>
    <xdr:pic>
      <xdr:nvPicPr>
        <xdr:cNvPr id="103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353175" y="42624375"/>
          <a:ext cx="7524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314325</xdr:colOff>
      <xdr:row>157</xdr:row>
      <xdr:rowOff>76200</xdr:rowOff>
    </xdr:from>
    <xdr:to>
      <xdr:col>9</xdr:col>
      <xdr:colOff>304800</xdr:colOff>
      <xdr:row>157</xdr:row>
      <xdr:rowOff>542925</xdr:rowOff>
    </xdr:to>
    <xdr:pic>
      <xdr:nvPicPr>
        <xdr:cNvPr id="103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343650" y="33499425"/>
          <a:ext cx="7143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119592</xdr:colOff>
      <xdr:row>2</xdr:row>
      <xdr:rowOff>79375</xdr:rowOff>
    </xdr:from>
    <xdr:to>
      <xdr:col>2</xdr:col>
      <xdr:colOff>138642</xdr:colOff>
      <xdr:row>5</xdr:row>
      <xdr:rowOff>131233</xdr:rowOff>
    </xdr:to>
    <xdr:pic>
      <xdr:nvPicPr>
        <xdr:cNvPr id="1035" name="Picture 24" descr="лого - ABC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19592" y="1031875"/>
          <a:ext cx="1183217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361950</xdr:colOff>
      <xdr:row>172</xdr:row>
      <xdr:rowOff>57150</xdr:rowOff>
    </xdr:from>
    <xdr:to>
      <xdr:col>9</xdr:col>
      <xdr:colOff>323850</xdr:colOff>
      <xdr:row>173</xdr:row>
      <xdr:rowOff>1</xdr:rowOff>
    </xdr:to>
    <xdr:pic>
      <xdr:nvPicPr>
        <xdr:cNvPr id="1036" name="Picture 26" descr="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391275" y="37176075"/>
          <a:ext cx="6858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31750</xdr:rowOff>
    </xdr:from>
    <xdr:to>
      <xdr:col>9</xdr:col>
      <xdr:colOff>698500</xdr:colOff>
      <xdr:row>0</xdr:row>
      <xdr:rowOff>931391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750"/>
          <a:ext cx="7450667" cy="8996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"/>
  <sheetViews>
    <sheetView tabSelected="1" view="pageBreakPreview" zoomScale="90" zoomScaleSheetLayoutView="90" workbookViewId="0">
      <selection activeCell="L5" sqref="L5"/>
    </sheetView>
  </sheetViews>
  <sheetFormatPr defaultRowHeight="12.75" x14ac:dyDescent="0.2"/>
  <cols>
    <col min="1" max="1" width="8.7109375" style="10" customWidth="1"/>
    <col min="2" max="2" width="8.7109375" style="1" customWidth="1"/>
    <col min="3" max="3" width="6.5703125" style="1" customWidth="1"/>
    <col min="4" max="4" width="29.85546875" style="8" customWidth="1"/>
    <col min="5" max="5" width="11.5703125" style="1" customWidth="1"/>
    <col min="6" max="6" width="7.85546875" style="1" customWidth="1"/>
    <col min="7" max="7" width="9.5703125" style="1" customWidth="1"/>
    <col min="8" max="8" width="7.5703125" style="1" customWidth="1"/>
    <col min="9" max="10" width="10.85546875" style="1" customWidth="1"/>
    <col min="11" max="16384" width="9.140625" style="1"/>
  </cols>
  <sheetData>
    <row r="1" spans="1:10" ht="78" customHeight="1" x14ac:dyDescent="0.2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15" customHeight="1" x14ac:dyDescent="0.2">
      <c r="C2" s="3"/>
      <c r="E2" s="3"/>
      <c r="F2" s="3"/>
      <c r="G2" s="3"/>
      <c r="H2" s="3"/>
    </row>
    <row r="3" spans="1:10" ht="18.75" x14ac:dyDescent="0.3">
      <c r="C3" s="171" t="s">
        <v>244</v>
      </c>
      <c r="D3" s="172"/>
      <c r="E3" s="172"/>
      <c r="F3" s="172"/>
      <c r="G3" s="172"/>
      <c r="H3" s="172"/>
      <c r="I3" s="172"/>
      <c r="J3" s="172"/>
    </row>
    <row r="4" spans="1:10" ht="15" customHeight="1" x14ac:dyDescent="0.2">
      <c r="C4" s="6"/>
      <c r="D4" s="20"/>
      <c r="E4" s="6"/>
      <c r="G4" s="4"/>
      <c r="H4" s="115" t="s">
        <v>262</v>
      </c>
      <c r="I4" s="115"/>
      <c r="J4" s="115"/>
    </row>
    <row r="5" spans="1:10" ht="15" customHeight="1" x14ac:dyDescent="0.2">
      <c r="C5" s="6"/>
      <c r="D5" s="20"/>
      <c r="E5" s="6"/>
      <c r="G5" s="4"/>
      <c r="H5" s="7"/>
      <c r="I5" s="7"/>
      <c r="J5" s="7"/>
    </row>
    <row r="6" spans="1:10" s="3" customFormat="1" ht="15" customHeight="1" x14ac:dyDescent="0.2">
      <c r="A6" s="11"/>
      <c r="B6" s="15"/>
      <c r="C6" s="11"/>
      <c r="D6" s="11"/>
      <c r="E6" s="11"/>
      <c r="F6" s="11"/>
      <c r="G6" s="11"/>
      <c r="H6" s="11"/>
      <c r="I6" s="11"/>
      <c r="J6" s="11"/>
    </row>
    <row r="7" spans="1:10" s="3" customFormat="1" ht="18.75" x14ac:dyDescent="0.2">
      <c r="A7" s="170" t="s">
        <v>261</v>
      </c>
      <c r="B7" s="170"/>
      <c r="C7" s="170"/>
      <c r="D7" s="170"/>
      <c r="E7" s="170"/>
      <c r="F7" s="170"/>
      <c r="G7" s="170"/>
      <c r="H7" s="170"/>
      <c r="I7" s="170"/>
      <c r="J7" s="170"/>
    </row>
    <row r="8" spans="1:10" s="10" customFormat="1" ht="22.5" x14ac:dyDescent="0.2">
      <c r="A8" s="35"/>
      <c r="B8" s="35" t="s">
        <v>217</v>
      </c>
      <c r="C8" s="35" t="s">
        <v>218</v>
      </c>
      <c r="D8" s="35" t="s">
        <v>1</v>
      </c>
      <c r="E8" s="35" t="s">
        <v>2</v>
      </c>
      <c r="F8" s="35" t="s">
        <v>110</v>
      </c>
      <c r="G8" s="35" t="s">
        <v>245</v>
      </c>
      <c r="H8" s="35" t="s">
        <v>246</v>
      </c>
      <c r="I8" s="35" t="s">
        <v>3</v>
      </c>
      <c r="J8" s="35" t="s">
        <v>4</v>
      </c>
    </row>
    <row r="9" spans="1:10" s="37" customFormat="1" ht="20.100000000000001" customHeight="1" x14ac:dyDescent="0.2">
      <c r="A9" s="39" t="s">
        <v>215</v>
      </c>
      <c r="B9" s="40">
        <v>1000825</v>
      </c>
      <c r="C9" s="98" t="s">
        <v>100</v>
      </c>
      <c r="D9" s="39" t="s">
        <v>101</v>
      </c>
      <c r="E9" s="39" t="s">
        <v>17</v>
      </c>
      <c r="F9" s="39" t="s">
        <v>8</v>
      </c>
      <c r="G9" s="39">
        <v>630</v>
      </c>
      <c r="H9" s="39">
        <v>2.4</v>
      </c>
      <c r="I9" s="103">
        <v>1.3</v>
      </c>
      <c r="J9" s="99">
        <f t="shared" ref="J9:J26" si="0">I9*48</f>
        <v>62.400000000000006</v>
      </c>
    </row>
    <row r="10" spans="1:10" s="37" customFormat="1" ht="20.100000000000001" customHeight="1" x14ac:dyDescent="0.2">
      <c r="A10" s="39" t="s">
        <v>215</v>
      </c>
      <c r="B10" s="40">
        <v>1001919</v>
      </c>
      <c r="C10" s="98" t="s">
        <v>35</v>
      </c>
      <c r="D10" s="39" t="s">
        <v>36</v>
      </c>
      <c r="E10" s="39" t="s">
        <v>7</v>
      </c>
      <c r="F10" s="39" t="s">
        <v>8</v>
      </c>
      <c r="G10" s="39">
        <v>840</v>
      </c>
      <c r="H10" s="39">
        <v>1.8</v>
      </c>
      <c r="I10" s="103">
        <v>0.96</v>
      </c>
      <c r="J10" s="99">
        <f t="shared" si="0"/>
        <v>46.08</v>
      </c>
    </row>
    <row r="11" spans="1:10" s="37" customFormat="1" ht="20.100000000000001" customHeight="1" x14ac:dyDescent="0.2">
      <c r="A11" s="39" t="s">
        <v>215</v>
      </c>
      <c r="B11" s="40">
        <v>1000910</v>
      </c>
      <c r="C11" s="98" t="s">
        <v>37</v>
      </c>
      <c r="D11" s="39" t="s">
        <v>36</v>
      </c>
      <c r="E11" s="39" t="s">
        <v>10</v>
      </c>
      <c r="F11" s="39" t="s">
        <v>8</v>
      </c>
      <c r="G11" s="39">
        <v>735</v>
      </c>
      <c r="H11" s="39">
        <v>2.1</v>
      </c>
      <c r="I11" s="103">
        <v>1.1599999999999999</v>
      </c>
      <c r="J11" s="99">
        <f t="shared" si="0"/>
        <v>55.679999999999993</v>
      </c>
    </row>
    <row r="12" spans="1:10" s="37" customFormat="1" ht="20.100000000000001" customHeight="1" x14ac:dyDescent="0.2">
      <c r="A12" s="39" t="s">
        <v>215</v>
      </c>
      <c r="B12" s="40">
        <v>1000965</v>
      </c>
      <c r="C12" s="98" t="s">
        <v>72</v>
      </c>
      <c r="D12" s="39" t="s">
        <v>71</v>
      </c>
      <c r="E12" s="39" t="s">
        <v>17</v>
      </c>
      <c r="F12" s="39" t="s">
        <v>8</v>
      </c>
      <c r="G12" s="39">
        <v>630</v>
      </c>
      <c r="H12" s="39">
        <v>2.4</v>
      </c>
      <c r="I12" s="103">
        <v>1.2</v>
      </c>
      <c r="J12" s="64">
        <f t="shared" si="0"/>
        <v>57.599999999999994</v>
      </c>
    </row>
    <row r="13" spans="1:10" s="37" customFormat="1" ht="20.100000000000001" customHeight="1" x14ac:dyDescent="0.2">
      <c r="A13" s="39" t="s">
        <v>215</v>
      </c>
      <c r="B13" s="40">
        <v>1000970</v>
      </c>
      <c r="C13" s="98" t="s">
        <v>87</v>
      </c>
      <c r="D13" s="39" t="s">
        <v>88</v>
      </c>
      <c r="E13" s="39" t="s">
        <v>10</v>
      </c>
      <c r="F13" s="39" t="s">
        <v>8</v>
      </c>
      <c r="G13" s="39">
        <v>735</v>
      </c>
      <c r="H13" s="39">
        <v>2.1</v>
      </c>
      <c r="I13" s="103">
        <v>1.1299999999999999</v>
      </c>
      <c r="J13" s="64">
        <f t="shared" si="0"/>
        <v>54.239999999999995</v>
      </c>
    </row>
    <row r="14" spans="1:10" s="37" customFormat="1" ht="20.100000000000001" customHeight="1" x14ac:dyDescent="0.2">
      <c r="A14" s="39" t="s">
        <v>215</v>
      </c>
      <c r="B14" s="40">
        <v>1001939</v>
      </c>
      <c r="C14" s="98" t="s">
        <v>197</v>
      </c>
      <c r="D14" s="39" t="s">
        <v>57</v>
      </c>
      <c r="E14" s="39" t="s">
        <v>7</v>
      </c>
      <c r="F14" s="39" t="s">
        <v>8</v>
      </c>
      <c r="G14" s="39">
        <v>840</v>
      </c>
      <c r="H14" s="39">
        <v>1.8</v>
      </c>
      <c r="I14" s="103">
        <v>0.96</v>
      </c>
      <c r="J14" s="64">
        <f t="shared" si="0"/>
        <v>46.08</v>
      </c>
    </row>
    <row r="15" spans="1:10" s="37" customFormat="1" ht="20.100000000000001" customHeight="1" x14ac:dyDescent="0.2">
      <c r="A15" s="39" t="s">
        <v>215</v>
      </c>
      <c r="B15" s="40">
        <v>1000933</v>
      </c>
      <c r="C15" s="98" t="s">
        <v>187</v>
      </c>
      <c r="D15" s="39" t="s">
        <v>57</v>
      </c>
      <c r="E15" s="39" t="s">
        <v>10</v>
      </c>
      <c r="F15" s="39" t="s">
        <v>8</v>
      </c>
      <c r="G15" s="39">
        <v>700</v>
      </c>
      <c r="H15" s="39">
        <v>2.1</v>
      </c>
      <c r="I15" s="103">
        <v>1.1599999999999999</v>
      </c>
      <c r="J15" s="99">
        <f t="shared" si="0"/>
        <v>55.679999999999993</v>
      </c>
    </row>
    <row r="16" spans="1:10" s="37" customFormat="1" ht="20.100000000000001" customHeight="1" x14ac:dyDescent="0.2">
      <c r="A16" s="39" t="s">
        <v>215</v>
      </c>
      <c r="B16" s="40">
        <v>1000935</v>
      </c>
      <c r="C16" s="98" t="s">
        <v>58</v>
      </c>
      <c r="D16" s="39" t="s">
        <v>57</v>
      </c>
      <c r="E16" s="39" t="s">
        <v>17</v>
      </c>
      <c r="F16" s="39" t="s">
        <v>8</v>
      </c>
      <c r="G16" s="39">
        <v>630</v>
      </c>
      <c r="H16" s="39">
        <v>2.4</v>
      </c>
      <c r="I16" s="103">
        <v>1.32</v>
      </c>
      <c r="J16" s="99">
        <f t="shared" si="0"/>
        <v>63.36</v>
      </c>
    </row>
    <row r="17" spans="1:10" s="37" customFormat="1" ht="20.100000000000001" customHeight="1" x14ac:dyDescent="0.2">
      <c r="A17" s="39" t="s">
        <v>215</v>
      </c>
      <c r="B17" s="40">
        <v>1009306</v>
      </c>
      <c r="C17" s="98" t="s">
        <v>255</v>
      </c>
      <c r="D17" s="39" t="s">
        <v>216</v>
      </c>
      <c r="E17" s="39" t="s">
        <v>10</v>
      </c>
      <c r="F17" s="39" t="s">
        <v>8</v>
      </c>
      <c r="G17" s="39">
        <v>700</v>
      </c>
      <c r="H17" s="39">
        <v>2.1</v>
      </c>
      <c r="I17" s="103">
        <v>0.87</v>
      </c>
      <c r="J17" s="99">
        <f t="shared" si="0"/>
        <v>41.76</v>
      </c>
    </row>
    <row r="18" spans="1:10" s="37" customFormat="1" ht="20.100000000000001" customHeight="1" x14ac:dyDescent="0.2">
      <c r="A18" s="39" t="s">
        <v>215</v>
      </c>
      <c r="B18" s="40">
        <v>1001929</v>
      </c>
      <c r="C18" s="98" t="s">
        <v>46</v>
      </c>
      <c r="D18" s="39" t="s">
        <v>47</v>
      </c>
      <c r="E18" s="39" t="s">
        <v>7</v>
      </c>
      <c r="F18" s="39" t="s">
        <v>8</v>
      </c>
      <c r="G18" s="39">
        <v>840</v>
      </c>
      <c r="H18" s="39">
        <v>1.8</v>
      </c>
      <c r="I18" s="103">
        <v>0.96</v>
      </c>
      <c r="J18" s="99">
        <f t="shared" si="0"/>
        <v>46.08</v>
      </c>
    </row>
    <row r="19" spans="1:10" s="37" customFormat="1" ht="20.100000000000001" customHeight="1" x14ac:dyDescent="0.2">
      <c r="A19" s="39" t="s">
        <v>215</v>
      </c>
      <c r="B19" s="40">
        <v>1000920</v>
      </c>
      <c r="C19" s="98" t="s">
        <v>48</v>
      </c>
      <c r="D19" s="39" t="s">
        <v>47</v>
      </c>
      <c r="E19" s="39" t="s">
        <v>10</v>
      </c>
      <c r="F19" s="39" t="s">
        <v>8</v>
      </c>
      <c r="G19" s="39">
        <v>735</v>
      </c>
      <c r="H19" s="39">
        <v>2.1</v>
      </c>
      <c r="I19" s="103">
        <v>1.17</v>
      </c>
      <c r="J19" s="99">
        <f t="shared" si="0"/>
        <v>56.16</v>
      </c>
    </row>
    <row r="20" spans="1:10" s="37" customFormat="1" ht="20.100000000000001" customHeight="1" x14ac:dyDescent="0.2">
      <c r="A20" s="39" t="s">
        <v>215</v>
      </c>
      <c r="B20" s="40">
        <v>1001619</v>
      </c>
      <c r="C20" s="98" t="s">
        <v>192</v>
      </c>
      <c r="D20" s="39" t="s">
        <v>201</v>
      </c>
      <c r="E20" s="39" t="s">
        <v>7</v>
      </c>
      <c r="F20" s="39" t="s">
        <v>8</v>
      </c>
      <c r="G20" s="39">
        <v>840</v>
      </c>
      <c r="H20" s="39">
        <v>1.8</v>
      </c>
      <c r="I20" s="103">
        <v>1.01</v>
      </c>
      <c r="J20" s="99">
        <f t="shared" si="0"/>
        <v>48.480000000000004</v>
      </c>
    </row>
    <row r="21" spans="1:10" s="37" customFormat="1" ht="20.100000000000001" customHeight="1" x14ac:dyDescent="0.2">
      <c r="A21" s="39" t="s">
        <v>215</v>
      </c>
      <c r="B21" s="40">
        <v>1000995</v>
      </c>
      <c r="C21" s="98" t="s">
        <v>80</v>
      </c>
      <c r="D21" s="39" t="s">
        <v>79</v>
      </c>
      <c r="E21" s="39" t="s">
        <v>17</v>
      </c>
      <c r="F21" s="39" t="s">
        <v>8</v>
      </c>
      <c r="G21" s="39">
        <v>630</v>
      </c>
      <c r="H21" s="39">
        <v>2.4</v>
      </c>
      <c r="I21" s="103">
        <v>1.23</v>
      </c>
      <c r="J21" s="64">
        <f t="shared" si="0"/>
        <v>59.04</v>
      </c>
    </row>
    <row r="22" spans="1:10" s="37" customFormat="1" ht="20.100000000000001" customHeight="1" x14ac:dyDescent="0.2">
      <c r="A22" s="39" t="s">
        <v>215</v>
      </c>
      <c r="B22" s="40">
        <v>1001958</v>
      </c>
      <c r="C22" s="98" t="s">
        <v>62</v>
      </c>
      <c r="D22" s="39" t="s">
        <v>63</v>
      </c>
      <c r="E22" s="39" t="s">
        <v>7</v>
      </c>
      <c r="F22" s="39" t="s">
        <v>8</v>
      </c>
      <c r="G22" s="39">
        <v>840</v>
      </c>
      <c r="H22" s="39">
        <v>1.8</v>
      </c>
      <c r="I22" s="103">
        <v>0.91</v>
      </c>
      <c r="J22" s="99">
        <f t="shared" si="0"/>
        <v>43.68</v>
      </c>
    </row>
    <row r="23" spans="1:10" s="37" customFormat="1" ht="20.100000000000001" customHeight="1" x14ac:dyDescent="0.2">
      <c r="A23" s="39" t="s">
        <v>215</v>
      </c>
      <c r="B23" s="40">
        <v>1000950</v>
      </c>
      <c r="C23" s="98" t="s">
        <v>64</v>
      </c>
      <c r="D23" s="39" t="s">
        <v>63</v>
      </c>
      <c r="E23" s="39" t="s">
        <v>10</v>
      </c>
      <c r="F23" s="39" t="s">
        <v>8</v>
      </c>
      <c r="G23" s="39">
        <v>735</v>
      </c>
      <c r="H23" s="39">
        <v>2.1</v>
      </c>
      <c r="I23" s="103">
        <v>1.0900000000000001</v>
      </c>
      <c r="J23" s="64">
        <f t="shared" si="0"/>
        <v>52.320000000000007</v>
      </c>
    </row>
    <row r="24" spans="1:10" s="37" customFormat="1" ht="20.100000000000001" customHeight="1" x14ac:dyDescent="0.2">
      <c r="A24" s="39" t="s">
        <v>215</v>
      </c>
      <c r="B24" s="40">
        <v>1000955</v>
      </c>
      <c r="C24" s="98" t="s">
        <v>65</v>
      </c>
      <c r="D24" s="39" t="s">
        <v>63</v>
      </c>
      <c r="E24" s="39" t="s">
        <v>17</v>
      </c>
      <c r="F24" s="39" t="s">
        <v>8</v>
      </c>
      <c r="G24" s="39">
        <v>630</v>
      </c>
      <c r="H24" s="39">
        <v>2.4</v>
      </c>
      <c r="I24" s="103">
        <v>1.1599999999999999</v>
      </c>
      <c r="J24" s="64">
        <f t="shared" si="0"/>
        <v>55.679999999999993</v>
      </c>
    </row>
    <row r="25" spans="1:10" s="37" customFormat="1" ht="20.100000000000001" customHeight="1" x14ac:dyDescent="0.2">
      <c r="A25" s="39" t="s">
        <v>215</v>
      </c>
      <c r="B25" s="40">
        <v>1001909</v>
      </c>
      <c r="C25" s="98" t="s">
        <v>5</v>
      </c>
      <c r="D25" s="39" t="s">
        <v>6</v>
      </c>
      <c r="E25" s="39" t="s">
        <v>7</v>
      </c>
      <c r="F25" s="39" t="s">
        <v>8</v>
      </c>
      <c r="G25" s="39">
        <v>840</v>
      </c>
      <c r="H25" s="39">
        <v>1.8</v>
      </c>
      <c r="I25" s="103">
        <v>0.91</v>
      </c>
      <c r="J25" s="64">
        <f t="shared" si="0"/>
        <v>43.68</v>
      </c>
    </row>
    <row r="26" spans="1:10" s="37" customFormat="1" ht="20.100000000000001" customHeight="1" x14ac:dyDescent="0.2">
      <c r="A26" s="39" t="s">
        <v>215</v>
      </c>
      <c r="B26" s="40">
        <v>1000905</v>
      </c>
      <c r="C26" s="98" t="s">
        <v>16</v>
      </c>
      <c r="D26" s="39" t="s">
        <v>6</v>
      </c>
      <c r="E26" s="39" t="s">
        <v>17</v>
      </c>
      <c r="F26" s="39" t="s">
        <v>8</v>
      </c>
      <c r="G26" s="39">
        <v>630</v>
      </c>
      <c r="H26" s="39">
        <v>2.4</v>
      </c>
      <c r="I26" s="103">
        <v>1.1599999999999999</v>
      </c>
      <c r="J26" s="64">
        <f t="shared" si="0"/>
        <v>55.679999999999993</v>
      </c>
    </row>
    <row r="27" spans="1:10" s="5" customFormat="1" ht="20.100000000000001" customHeight="1" x14ac:dyDescent="0.2">
      <c r="A27" s="18"/>
      <c r="B27" s="16"/>
      <c r="C27" s="17"/>
      <c r="D27" s="18"/>
      <c r="E27" s="18"/>
      <c r="F27" s="18"/>
      <c r="G27" s="18"/>
      <c r="H27" s="18"/>
      <c r="I27" s="19"/>
      <c r="J27" s="19"/>
    </row>
    <row r="28" spans="1:10" s="3" customFormat="1" ht="18.75" x14ac:dyDescent="0.2">
      <c r="A28" s="170" t="s">
        <v>220</v>
      </c>
      <c r="B28" s="170"/>
      <c r="C28" s="170"/>
      <c r="D28" s="170"/>
      <c r="E28" s="170"/>
      <c r="F28" s="170"/>
      <c r="G28" s="170"/>
      <c r="H28" s="170"/>
      <c r="I28" s="170"/>
      <c r="J28" s="170"/>
    </row>
    <row r="29" spans="1:10" s="42" customFormat="1" ht="15" customHeight="1" x14ac:dyDescent="0.2">
      <c r="A29" s="39" t="s">
        <v>223</v>
      </c>
      <c r="B29" s="40"/>
      <c r="C29" s="41">
        <v>6853</v>
      </c>
      <c r="D29" s="117" t="s">
        <v>247</v>
      </c>
      <c r="E29" s="39" t="s">
        <v>221</v>
      </c>
      <c r="F29" s="39" t="s">
        <v>237</v>
      </c>
      <c r="G29" s="39">
        <v>480</v>
      </c>
      <c r="H29" s="39">
        <v>2.6</v>
      </c>
      <c r="I29" s="104">
        <v>1.31</v>
      </c>
      <c r="J29" s="39">
        <f t="shared" ref="J29:J34" si="1">I29*47</f>
        <v>61.57</v>
      </c>
    </row>
    <row r="30" spans="1:10" s="42" customFormat="1" ht="15" customHeight="1" x14ac:dyDescent="0.2">
      <c r="A30" s="39" t="s">
        <v>223</v>
      </c>
      <c r="B30" s="40"/>
      <c r="C30" s="43">
        <v>6753</v>
      </c>
      <c r="D30" s="117"/>
      <c r="E30" s="39" t="s">
        <v>238</v>
      </c>
      <c r="F30" s="39" t="s">
        <v>237</v>
      </c>
      <c r="G30" s="39">
        <v>290</v>
      </c>
      <c r="H30" s="39">
        <v>3.4</v>
      </c>
      <c r="I30" s="104">
        <v>1.66</v>
      </c>
      <c r="J30" s="39">
        <f t="shared" si="1"/>
        <v>78.02</v>
      </c>
    </row>
    <row r="31" spans="1:10" s="42" customFormat="1" ht="15" customHeight="1" x14ac:dyDescent="0.2">
      <c r="A31" s="39" t="s">
        <v>223</v>
      </c>
      <c r="B31" s="40"/>
      <c r="C31" s="43">
        <v>6633</v>
      </c>
      <c r="D31" s="116" t="s">
        <v>236</v>
      </c>
      <c r="E31" s="39" t="s">
        <v>221</v>
      </c>
      <c r="F31" s="39" t="s">
        <v>237</v>
      </c>
      <c r="G31" s="44">
        <v>480</v>
      </c>
      <c r="H31" s="44">
        <v>2.6</v>
      </c>
      <c r="I31" s="104">
        <v>1.31</v>
      </c>
      <c r="J31" s="39">
        <f t="shared" si="1"/>
        <v>61.57</v>
      </c>
    </row>
    <row r="32" spans="1:10" s="42" customFormat="1" ht="15" customHeight="1" x14ac:dyDescent="0.2">
      <c r="A32" s="39" t="s">
        <v>223</v>
      </c>
      <c r="B32" s="40"/>
      <c r="C32" s="45">
        <v>6533</v>
      </c>
      <c r="D32" s="116"/>
      <c r="E32" s="39" t="s">
        <v>238</v>
      </c>
      <c r="F32" s="39" t="s">
        <v>237</v>
      </c>
      <c r="G32" s="44">
        <v>290</v>
      </c>
      <c r="H32" s="44">
        <v>3.4</v>
      </c>
      <c r="I32" s="104">
        <v>1.66</v>
      </c>
      <c r="J32" s="39">
        <f t="shared" si="1"/>
        <v>78.02</v>
      </c>
    </row>
    <row r="33" spans="1:10" s="42" customFormat="1" ht="15" customHeight="1" x14ac:dyDescent="0.2">
      <c r="A33" s="39" t="s">
        <v>223</v>
      </c>
      <c r="B33" s="40"/>
      <c r="C33" s="43">
        <v>8633</v>
      </c>
      <c r="D33" s="166" t="s">
        <v>239</v>
      </c>
      <c r="E33" s="44" t="s">
        <v>214</v>
      </c>
      <c r="F33" s="39" t="s">
        <v>237</v>
      </c>
      <c r="G33" s="44">
        <v>290</v>
      </c>
      <c r="H33" s="44">
        <v>3.4</v>
      </c>
      <c r="I33" s="104">
        <v>1.66</v>
      </c>
      <c r="J33" s="39">
        <f t="shared" si="1"/>
        <v>78.02</v>
      </c>
    </row>
    <row r="34" spans="1:10" s="38" customFormat="1" ht="15" x14ac:dyDescent="0.2">
      <c r="A34" s="39" t="s">
        <v>223</v>
      </c>
      <c r="B34" s="40"/>
      <c r="C34" s="39">
        <v>8753</v>
      </c>
      <c r="D34" s="167"/>
      <c r="E34" s="39" t="s">
        <v>221</v>
      </c>
      <c r="F34" s="39" t="s">
        <v>237</v>
      </c>
      <c r="G34" s="39">
        <v>480</v>
      </c>
      <c r="H34" s="39">
        <v>2.6</v>
      </c>
      <c r="I34" s="104">
        <v>1.3</v>
      </c>
      <c r="J34" s="39">
        <f t="shared" si="1"/>
        <v>61.1</v>
      </c>
    </row>
    <row r="35" spans="1:10" s="38" customFormat="1" ht="14.45" customHeight="1" x14ac:dyDescent="0.2">
      <c r="A35" s="46"/>
      <c r="B35" s="47">
        <v>1016111</v>
      </c>
      <c r="C35" s="48" t="s">
        <v>126</v>
      </c>
      <c r="D35" s="126" t="s">
        <v>71</v>
      </c>
      <c r="E35" s="46" t="s">
        <v>120</v>
      </c>
      <c r="F35" s="46" t="s">
        <v>121</v>
      </c>
      <c r="G35" s="46">
        <v>630</v>
      </c>
      <c r="H35" s="46">
        <v>1.9</v>
      </c>
      <c r="I35" s="105">
        <v>0.82</v>
      </c>
      <c r="J35" s="50">
        <f>I35*60</f>
        <v>49.199999999999996</v>
      </c>
    </row>
    <row r="36" spans="1:10" s="38" customFormat="1" ht="14.45" customHeight="1" x14ac:dyDescent="0.2">
      <c r="A36" s="46"/>
      <c r="B36" s="47"/>
      <c r="C36" s="48" t="s">
        <v>127</v>
      </c>
      <c r="D36" s="126"/>
      <c r="E36" s="46" t="s">
        <v>123</v>
      </c>
      <c r="F36" s="46" t="s">
        <v>124</v>
      </c>
      <c r="G36" s="46">
        <v>504</v>
      </c>
      <c r="H36" s="46">
        <v>2.2000000000000002</v>
      </c>
      <c r="I36" s="49" t="s">
        <v>222</v>
      </c>
      <c r="J36" s="49" t="s">
        <v>222</v>
      </c>
    </row>
    <row r="37" spans="1:10" s="38" customFormat="1" ht="14.45" customHeight="1" x14ac:dyDescent="0.2">
      <c r="A37" s="46"/>
      <c r="B37" s="47">
        <v>1019111</v>
      </c>
      <c r="C37" s="48" t="s">
        <v>128</v>
      </c>
      <c r="D37" s="126" t="s">
        <v>79</v>
      </c>
      <c r="E37" s="46" t="s">
        <v>120</v>
      </c>
      <c r="F37" s="46" t="s">
        <v>121</v>
      </c>
      <c r="G37" s="46">
        <v>630</v>
      </c>
      <c r="H37" s="46">
        <v>1.9</v>
      </c>
      <c r="I37" s="105">
        <v>0.82</v>
      </c>
      <c r="J37" s="50">
        <f>I37*60</f>
        <v>49.199999999999996</v>
      </c>
    </row>
    <row r="38" spans="1:10" s="38" customFormat="1" ht="14.45" customHeight="1" x14ac:dyDescent="0.2">
      <c r="A38" s="46"/>
      <c r="B38" s="47">
        <v>1019211</v>
      </c>
      <c r="C38" s="48" t="s">
        <v>129</v>
      </c>
      <c r="D38" s="126"/>
      <c r="E38" s="46" t="s">
        <v>123</v>
      </c>
      <c r="F38" s="46" t="s">
        <v>124</v>
      </c>
      <c r="G38" s="46">
        <v>504</v>
      </c>
      <c r="H38" s="46">
        <v>2.2000000000000002</v>
      </c>
      <c r="I38" s="49" t="s">
        <v>222</v>
      </c>
      <c r="J38" s="49" t="s">
        <v>222</v>
      </c>
    </row>
    <row r="39" spans="1:10" s="38" customFormat="1" ht="14.45" customHeight="1" x14ac:dyDescent="0.2">
      <c r="A39" s="46"/>
      <c r="B39" s="47">
        <v>1010111</v>
      </c>
      <c r="C39" s="48" t="s">
        <v>119</v>
      </c>
      <c r="D39" s="126" t="s">
        <v>6</v>
      </c>
      <c r="E39" s="46" t="s">
        <v>120</v>
      </c>
      <c r="F39" s="46" t="s">
        <v>121</v>
      </c>
      <c r="G39" s="46">
        <v>630</v>
      </c>
      <c r="H39" s="46">
        <v>1.9</v>
      </c>
      <c r="I39" s="106">
        <v>0.78</v>
      </c>
      <c r="J39" s="50">
        <f>I39*60</f>
        <v>46.800000000000004</v>
      </c>
    </row>
    <row r="40" spans="1:10" s="38" customFormat="1" ht="14.45" customHeight="1" x14ac:dyDescent="0.2">
      <c r="A40" s="46"/>
      <c r="B40" s="47"/>
      <c r="C40" s="48" t="s">
        <v>122</v>
      </c>
      <c r="D40" s="126"/>
      <c r="E40" s="46" t="s">
        <v>123</v>
      </c>
      <c r="F40" s="46" t="s">
        <v>124</v>
      </c>
      <c r="G40" s="46">
        <v>504</v>
      </c>
      <c r="H40" s="46">
        <v>2.2000000000000002</v>
      </c>
      <c r="I40" s="49" t="s">
        <v>222</v>
      </c>
      <c r="J40" s="49" t="s">
        <v>222</v>
      </c>
    </row>
    <row r="41" spans="1:10" s="38" customFormat="1" ht="14.45" customHeight="1" x14ac:dyDescent="0.2">
      <c r="A41" s="46"/>
      <c r="B41" s="47">
        <v>1015111</v>
      </c>
      <c r="C41" s="48" t="s">
        <v>125</v>
      </c>
      <c r="D41" s="46" t="s">
        <v>63</v>
      </c>
      <c r="E41" s="46" t="s">
        <v>120</v>
      </c>
      <c r="F41" s="46" t="s">
        <v>121</v>
      </c>
      <c r="G41" s="46">
        <v>720</v>
      </c>
      <c r="H41" s="46">
        <v>1.9</v>
      </c>
      <c r="I41" s="106">
        <v>0.78</v>
      </c>
      <c r="J41" s="50">
        <f>I41*60</f>
        <v>46.800000000000004</v>
      </c>
    </row>
    <row r="42" spans="1:10" s="3" customFormat="1" ht="15" customHeight="1" x14ac:dyDescent="0.2">
      <c r="A42" s="10"/>
      <c r="C42" s="20"/>
      <c r="D42" s="20"/>
      <c r="E42" s="20"/>
      <c r="G42" s="14"/>
      <c r="H42" s="23"/>
      <c r="I42" s="23"/>
      <c r="J42" s="23"/>
    </row>
    <row r="43" spans="1:10" s="3" customFormat="1" ht="18.75" x14ac:dyDescent="0.2">
      <c r="A43" s="170" t="s">
        <v>219</v>
      </c>
      <c r="B43" s="170"/>
      <c r="C43" s="170"/>
      <c r="D43" s="170"/>
      <c r="E43" s="170"/>
      <c r="F43" s="170"/>
      <c r="G43" s="170"/>
      <c r="H43" s="170"/>
      <c r="I43" s="170"/>
      <c r="J43" s="170"/>
    </row>
    <row r="44" spans="1:10" s="15" customFormat="1" ht="22.5" x14ac:dyDescent="0.2">
      <c r="A44" s="35"/>
      <c r="B44" s="35" t="s">
        <v>217</v>
      </c>
      <c r="C44" s="35" t="s">
        <v>218</v>
      </c>
      <c r="D44" s="35" t="s">
        <v>1</v>
      </c>
      <c r="E44" s="35" t="s">
        <v>2</v>
      </c>
      <c r="F44" s="35" t="s">
        <v>110</v>
      </c>
      <c r="G44" s="35" t="s">
        <v>245</v>
      </c>
      <c r="H44" s="35" t="s">
        <v>246</v>
      </c>
      <c r="I44" s="35" t="s">
        <v>3</v>
      </c>
      <c r="J44" s="35" t="s">
        <v>4</v>
      </c>
    </row>
    <row r="45" spans="1:10" s="62" customFormat="1" ht="14.45" customHeight="1" x14ac:dyDescent="0.2">
      <c r="A45" s="39" t="s">
        <v>223</v>
      </c>
      <c r="B45" s="59">
        <v>1000620</v>
      </c>
      <c r="C45" s="65" t="s">
        <v>210</v>
      </c>
      <c r="D45" s="162" t="s">
        <v>208</v>
      </c>
      <c r="E45" s="59" t="s">
        <v>10</v>
      </c>
      <c r="F45" s="60" t="s">
        <v>8</v>
      </c>
      <c r="G45" s="60">
        <v>630</v>
      </c>
      <c r="H45" s="60">
        <v>2.4</v>
      </c>
      <c r="I45" s="103">
        <v>0.92</v>
      </c>
      <c r="J45" s="61">
        <f t="shared" ref="J45:J51" si="2">I45*48</f>
        <v>44.160000000000004</v>
      </c>
    </row>
    <row r="46" spans="1:10" s="62" customFormat="1" ht="14.45" customHeight="1" x14ac:dyDescent="0.2">
      <c r="A46" s="39" t="s">
        <v>223</v>
      </c>
      <c r="B46" s="59">
        <v>1000625</v>
      </c>
      <c r="C46" s="65" t="s">
        <v>209</v>
      </c>
      <c r="D46" s="162"/>
      <c r="E46" s="59" t="s">
        <v>17</v>
      </c>
      <c r="F46" s="60" t="s">
        <v>8</v>
      </c>
      <c r="G46" s="60">
        <v>630</v>
      </c>
      <c r="H46" s="60">
        <v>2.4</v>
      </c>
      <c r="I46" s="103">
        <v>1.1100000000000001</v>
      </c>
      <c r="J46" s="61">
        <f t="shared" si="2"/>
        <v>53.28</v>
      </c>
    </row>
    <row r="47" spans="1:10" s="62" customFormat="1" ht="14.45" customHeight="1" x14ac:dyDescent="0.2">
      <c r="A47" s="39" t="s">
        <v>223</v>
      </c>
      <c r="B47" s="59">
        <v>1000640</v>
      </c>
      <c r="C47" s="65" t="s">
        <v>206</v>
      </c>
      <c r="D47" s="162" t="s">
        <v>202</v>
      </c>
      <c r="E47" s="59" t="s">
        <v>10</v>
      </c>
      <c r="F47" s="60" t="s">
        <v>8</v>
      </c>
      <c r="G47" s="60">
        <v>630</v>
      </c>
      <c r="H47" s="60">
        <v>2.4</v>
      </c>
      <c r="I47" s="103">
        <v>0.84</v>
      </c>
      <c r="J47" s="61">
        <f t="shared" si="2"/>
        <v>40.32</v>
      </c>
    </row>
    <row r="48" spans="1:10" s="62" customFormat="1" ht="14.45" customHeight="1" x14ac:dyDescent="0.2">
      <c r="A48" s="39" t="s">
        <v>223</v>
      </c>
      <c r="B48" s="59">
        <v>1000645</v>
      </c>
      <c r="C48" s="65" t="s">
        <v>204</v>
      </c>
      <c r="D48" s="162"/>
      <c r="E48" s="59" t="s">
        <v>17</v>
      </c>
      <c r="F48" s="60" t="s">
        <v>8</v>
      </c>
      <c r="G48" s="60">
        <v>630</v>
      </c>
      <c r="H48" s="60">
        <v>2.4</v>
      </c>
      <c r="I48" s="103">
        <v>0.97</v>
      </c>
      <c r="J48" s="61">
        <f t="shared" si="2"/>
        <v>46.56</v>
      </c>
    </row>
    <row r="49" spans="1:10" s="62" customFormat="1" ht="15" customHeight="1" x14ac:dyDescent="0.2">
      <c r="A49" s="39" t="s">
        <v>223</v>
      </c>
      <c r="B49" s="59">
        <v>1009306</v>
      </c>
      <c r="C49" s="63" t="s">
        <v>255</v>
      </c>
      <c r="D49" s="173" t="s">
        <v>240</v>
      </c>
      <c r="E49" s="39" t="s">
        <v>10</v>
      </c>
      <c r="F49" s="39" t="s">
        <v>8</v>
      </c>
      <c r="G49" s="39">
        <v>735</v>
      </c>
      <c r="H49" s="39">
        <v>2.1</v>
      </c>
      <c r="I49" s="103">
        <v>0.87</v>
      </c>
      <c r="J49" s="61">
        <f t="shared" si="2"/>
        <v>41.76</v>
      </c>
    </row>
    <row r="50" spans="1:10" s="62" customFormat="1" ht="15" customHeight="1" x14ac:dyDescent="0.2">
      <c r="A50" s="39" t="s">
        <v>223</v>
      </c>
      <c r="B50" s="59">
        <v>1009356</v>
      </c>
      <c r="C50" s="63" t="s">
        <v>254</v>
      </c>
      <c r="D50" s="173"/>
      <c r="E50" s="60" t="s">
        <v>17</v>
      </c>
      <c r="F50" s="60" t="s">
        <v>8</v>
      </c>
      <c r="G50" s="60">
        <v>630</v>
      </c>
      <c r="H50" s="60">
        <v>2.4</v>
      </c>
      <c r="I50" s="103">
        <v>0.99</v>
      </c>
      <c r="J50" s="61">
        <f t="shared" si="2"/>
        <v>47.519999999999996</v>
      </c>
    </row>
    <row r="51" spans="1:10" s="38" customFormat="1" ht="14.45" customHeight="1" x14ac:dyDescent="0.2">
      <c r="A51" s="51"/>
      <c r="B51" s="52">
        <v>1000945</v>
      </c>
      <c r="C51" s="53" t="s">
        <v>95</v>
      </c>
      <c r="D51" s="140" t="s">
        <v>94</v>
      </c>
      <c r="E51" s="51" t="s">
        <v>17</v>
      </c>
      <c r="F51" s="51" t="s">
        <v>8</v>
      </c>
      <c r="G51" s="51">
        <v>630</v>
      </c>
      <c r="H51" s="51">
        <v>2.4</v>
      </c>
      <c r="I51" s="105">
        <v>1.18</v>
      </c>
      <c r="J51" s="55">
        <f t="shared" si="2"/>
        <v>56.64</v>
      </c>
    </row>
    <row r="52" spans="1:10" s="38" customFormat="1" ht="14.45" customHeight="1" x14ac:dyDescent="0.2">
      <c r="A52" s="51"/>
      <c r="B52" s="52">
        <v>1000946</v>
      </c>
      <c r="C52" s="53" t="s">
        <v>97</v>
      </c>
      <c r="D52" s="140"/>
      <c r="E52" s="51" t="s">
        <v>25</v>
      </c>
      <c r="F52" s="51" t="s">
        <v>8</v>
      </c>
      <c r="G52" s="51">
        <v>525</v>
      </c>
      <c r="H52" s="51">
        <v>2.8</v>
      </c>
      <c r="I52" s="105" t="s">
        <v>222</v>
      </c>
      <c r="J52" s="54" t="s">
        <v>222</v>
      </c>
    </row>
    <row r="53" spans="1:10" s="38" customFormat="1" ht="14.45" customHeight="1" x14ac:dyDescent="0.2">
      <c r="A53" s="51"/>
      <c r="B53" s="52">
        <v>1000944</v>
      </c>
      <c r="C53" s="53" t="s">
        <v>98</v>
      </c>
      <c r="D53" s="140"/>
      <c r="E53" s="51" t="s">
        <v>32</v>
      </c>
      <c r="F53" s="51" t="s">
        <v>8</v>
      </c>
      <c r="G53" s="51">
        <v>455</v>
      </c>
      <c r="H53" s="51">
        <v>3.2</v>
      </c>
      <c r="I53" s="105" t="s">
        <v>222</v>
      </c>
      <c r="J53" s="54" t="s">
        <v>222</v>
      </c>
    </row>
    <row r="54" spans="1:10" s="38" customFormat="1" ht="14.45" customHeight="1" x14ac:dyDescent="0.2">
      <c r="A54" s="51"/>
      <c r="B54" s="52">
        <v>1000941</v>
      </c>
      <c r="C54" s="53" t="s">
        <v>93</v>
      </c>
      <c r="D54" s="140"/>
      <c r="E54" s="51" t="s">
        <v>14</v>
      </c>
      <c r="F54" s="51" t="s">
        <v>15</v>
      </c>
      <c r="G54" s="51">
        <v>432</v>
      </c>
      <c r="H54" s="51">
        <v>3.3</v>
      </c>
      <c r="I54" s="105">
        <v>1.62</v>
      </c>
      <c r="J54" s="55">
        <f>I54*34</f>
        <v>55.080000000000005</v>
      </c>
    </row>
    <row r="55" spans="1:10" s="38" customFormat="1" ht="14.45" customHeight="1" x14ac:dyDescent="0.2">
      <c r="A55" s="51"/>
      <c r="B55" s="52"/>
      <c r="C55" s="53" t="s">
        <v>96</v>
      </c>
      <c r="D55" s="140"/>
      <c r="E55" s="51" t="s">
        <v>23</v>
      </c>
      <c r="F55" s="51" t="s">
        <v>15</v>
      </c>
      <c r="G55" s="51">
        <v>360</v>
      </c>
      <c r="H55" s="51">
        <v>4</v>
      </c>
      <c r="I55" s="105" t="s">
        <v>222</v>
      </c>
      <c r="J55" s="54" t="s">
        <v>222</v>
      </c>
    </row>
    <row r="56" spans="1:10" s="38" customFormat="1" ht="14.45" customHeight="1" x14ac:dyDescent="0.2">
      <c r="A56" s="51"/>
      <c r="B56" s="52"/>
      <c r="C56" s="53" t="s">
        <v>99</v>
      </c>
      <c r="D56" s="140"/>
      <c r="E56" s="51" t="s">
        <v>34</v>
      </c>
      <c r="F56" s="51" t="s">
        <v>15</v>
      </c>
      <c r="G56" s="51">
        <v>312</v>
      </c>
      <c r="H56" s="51">
        <v>4.5999999999999996</v>
      </c>
      <c r="I56" s="105" t="s">
        <v>222</v>
      </c>
      <c r="J56" s="54" t="s">
        <v>222</v>
      </c>
    </row>
    <row r="57" spans="1:10" s="38" customFormat="1" ht="14.45" customHeight="1" x14ac:dyDescent="0.2">
      <c r="A57" s="51"/>
      <c r="B57" s="92">
        <v>1008257</v>
      </c>
      <c r="C57" s="53" t="s">
        <v>249</v>
      </c>
      <c r="D57" s="164" t="s">
        <v>101</v>
      </c>
      <c r="E57" s="51" t="s">
        <v>248</v>
      </c>
      <c r="F57" s="46" t="s">
        <v>250</v>
      </c>
      <c r="G57" s="51">
        <v>408</v>
      </c>
      <c r="H57" s="51">
        <v>2.8</v>
      </c>
      <c r="I57" s="105">
        <v>1.36</v>
      </c>
      <c r="J57" s="22">
        <f>I57*46</f>
        <v>62.56</v>
      </c>
    </row>
    <row r="58" spans="1:10" s="38" customFormat="1" ht="14.45" customHeight="1" x14ac:dyDescent="0.2">
      <c r="A58" s="51"/>
      <c r="B58" s="92">
        <v>1008210</v>
      </c>
      <c r="C58" s="53" t="s">
        <v>251</v>
      </c>
      <c r="D58" s="169"/>
      <c r="E58" s="51" t="s">
        <v>14</v>
      </c>
      <c r="F58" s="51" t="s">
        <v>15</v>
      </c>
      <c r="G58" s="51">
        <v>432</v>
      </c>
      <c r="H58" s="51">
        <v>3.3</v>
      </c>
      <c r="I58" s="107">
        <v>1.76</v>
      </c>
      <c r="J58" s="22">
        <f>I58*34</f>
        <v>59.84</v>
      </c>
    </row>
    <row r="59" spans="1:10" s="38" customFormat="1" ht="15" customHeight="1" x14ac:dyDescent="0.2">
      <c r="A59" s="51"/>
      <c r="B59" s="52">
        <v>1001639</v>
      </c>
      <c r="C59" s="53" t="s">
        <v>193</v>
      </c>
      <c r="D59" s="164" t="s">
        <v>252</v>
      </c>
      <c r="E59" s="51" t="s">
        <v>7</v>
      </c>
      <c r="F59" s="51" t="s">
        <v>8</v>
      </c>
      <c r="G59" s="51">
        <v>840</v>
      </c>
      <c r="H59" s="51">
        <v>1.8</v>
      </c>
      <c r="I59" s="105">
        <v>1</v>
      </c>
      <c r="J59" s="54">
        <f t="shared" ref="J59:J64" si="3">I59*48</f>
        <v>48</v>
      </c>
    </row>
    <row r="60" spans="1:10" s="38" customFormat="1" ht="15" customHeight="1" x14ac:dyDescent="0.2">
      <c r="A60" s="51"/>
      <c r="B60" s="52">
        <v>1000630</v>
      </c>
      <c r="C60" s="53" t="s">
        <v>188</v>
      </c>
      <c r="D60" s="168"/>
      <c r="E60" s="51" t="s">
        <v>10</v>
      </c>
      <c r="F60" s="51" t="s">
        <v>8</v>
      </c>
      <c r="G60" s="51">
        <v>735</v>
      </c>
      <c r="H60" s="51">
        <v>2.1</v>
      </c>
      <c r="I60" s="105">
        <v>1.22</v>
      </c>
      <c r="J60" s="54">
        <f t="shared" si="3"/>
        <v>58.56</v>
      </c>
    </row>
    <row r="61" spans="1:10" s="38" customFormat="1" ht="15" customHeight="1" x14ac:dyDescent="0.2">
      <c r="A61" s="51"/>
      <c r="B61" s="52">
        <v>1000635</v>
      </c>
      <c r="C61" s="53" t="s">
        <v>253</v>
      </c>
      <c r="D61" s="169"/>
      <c r="E61" s="51" t="s">
        <v>17</v>
      </c>
      <c r="F61" s="51" t="s">
        <v>8</v>
      </c>
      <c r="G61" s="51">
        <v>630</v>
      </c>
      <c r="H61" s="51">
        <v>2.4</v>
      </c>
      <c r="I61" s="105">
        <v>1.31</v>
      </c>
      <c r="J61" s="54">
        <f t="shared" si="3"/>
        <v>62.88</v>
      </c>
    </row>
    <row r="62" spans="1:10" s="38" customFormat="1" ht="14.45" customHeight="1" x14ac:dyDescent="0.2">
      <c r="A62" s="51"/>
      <c r="B62" s="52">
        <v>1000670</v>
      </c>
      <c r="C62" s="56" t="s">
        <v>194</v>
      </c>
      <c r="D62" s="160" t="s">
        <v>196</v>
      </c>
      <c r="E62" s="46" t="s">
        <v>10</v>
      </c>
      <c r="F62" s="46" t="s">
        <v>8</v>
      </c>
      <c r="G62" s="46">
        <v>735</v>
      </c>
      <c r="H62" s="46">
        <v>2.1</v>
      </c>
      <c r="I62" s="108">
        <v>1.17</v>
      </c>
      <c r="J62" s="49">
        <f t="shared" si="3"/>
        <v>56.16</v>
      </c>
    </row>
    <row r="63" spans="1:10" s="38" customFormat="1" ht="14.45" customHeight="1" x14ac:dyDescent="0.2">
      <c r="A63" s="51"/>
      <c r="B63" s="52">
        <v>1000675</v>
      </c>
      <c r="C63" s="56" t="s">
        <v>195</v>
      </c>
      <c r="D63" s="160"/>
      <c r="E63" s="51" t="s">
        <v>17</v>
      </c>
      <c r="F63" s="51" t="s">
        <v>8</v>
      </c>
      <c r="G63" s="51">
        <v>630</v>
      </c>
      <c r="H63" s="51">
        <v>2.4</v>
      </c>
      <c r="I63" s="109">
        <v>1.37</v>
      </c>
      <c r="J63" s="49">
        <f t="shared" si="3"/>
        <v>65.760000000000005</v>
      </c>
    </row>
    <row r="64" spans="1:10" s="58" customFormat="1" ht="15" customHeight="1" x14ac:dyDescent="0.2">
      <c r="A64" s="51"/>
      <c r="B64" s="57">
        <v>1000915</v>
      </c>
      <c r="C64" s="53" t="s">
        <v>39</v>
      </c>
      <c r="D64" s="164" t="s">
        <v>36</v>
      </c>
      <c r="E64" s="51" t="s">
        <v>17</v>
      </c>
      <c r="F64" s="51" t="s">
        <v>8</v>
      </c>
      <c r="G64" s="51">
        <v>630</v>
      </c>
      <c r="H64" s="51">
        <v>2.4</v>
      </c>
      <c r="I64" s="105">
        <v>1.19</v>
      </c>
      <c r="J64" s="55">
        <f t="shared" si="3"/>
        <v>57.12</v>
      </c>
    </row>
    <row r="65" spans="1:10" s="58" customFormat="1" ht="15" customHeight="1" x14ac:dyDescent="0.2">
      <c r="A65" s="51"/>
      <c r="B65" s="57">
        <v>1000916</v>
      </c>
      <c r="C65" s="53" t="s">
        <v>42</v>
      </c>
      <c r="D65" s="168"/>
      <c r="E65" s="51" t="s">
        <v>25</v>
      </c>
      <c r="F65" s="51" t="s">
        <v>8</v>
      </c>
      <c r="G65" s="51">
        <v>525</v>
      </c>
      <c r="H65" s="51">
        <v>2.8</v>
      </c>
      <c r="I65" s="105" t="s">
        <v>222</v>
      </c>
      <c r="J65" s="54" t="s">
        <v>222</v>
      </c>
    </row>
    <row r="66" spans="1:10" s="58" customFormat="1" ht="15" customHeight="1" x14ac:dyDescent="0.2">
      <c r="A66" s="51"/>
      <c r="B66" s="57"/>
      <c r="C66" s="53" t="s">
        <v>45</v>
      </c>
      <c r="D66" s="168"/>
      <c r="E66" s="51" t="s">
        <v>32</v>
      </c>
      <c r="F66" s="51" t="s">
        <v>8</v>
      </c>
      <c r="G66" s="51">
        <v>455</v>
      </c>
      <c r="H66" s="51">
        <v>3.2</v>
      </c>
      <c r="I66" s="105" t="s">
        <v>222</v>
      </c>
      <c r="J66" s="54" t="s">
        <v>222</v>
      </c>
    </row>
    <row r="67" spans="1:10" s="58" customFormat="1" ht="15" customHeight="1" x14ac:dyDescent="0.2">
      <c r="A67" s="51"/>
      <c r="B67" s="57">
        <v>1000986</v>
      </c>
      <c r="C67" s="53" t="s">
        <v>40</v>
      </c>
      <c r="D67" s="168"/>
      <c r="E67" s="46" t="s">
        <v>19</v>
      </c>
      <c r="F67" s="46" t="s">
        <v>20</v>
      </c>
      <c r="G67" s="46">
        <v>270</v>
      </c>
      <c r="H67" s="46">
        <v>4.8</v>
      </c>
      <c r="I67" s="105">
        <v>2.37</v>
      </c>
      <c r="J67" s="50">
        <f>I67*24</f>
        <v>56.88</v>
      </c>
    </row>
    <row r="68" spans="1:10" s="58" customFormat="1" ht="15" customHeight="1" x14ac:dyDescent="0.2">
      <c r="A68" s="51"/>
      <c r="B68" s="57"/>
      <c r="C68" s="53" t="s">
        <v>43</v>
      </c>
      <c r="D68" s="168"/>
      <c r="E68" s="51" t="s">
        <v>27</v>
      </c>
      <c r="F68" s="51" t="s">
        <v>20</v>
      </c>
      <c r="G68" s="51">
        <v>225</v>
      </c>
      <c r="H68" s="51">
        <v>5.4</v>
      </c>
      <c r="I68" s="105" t="s">
        <v>222</v>
      </c>
      <c r="J68" s="54" t="s">
        <v>222</v>
      </c>
    </row>
    <row r="69" spans="1:10" s="58" customFormat="1" ht="15" customHeight="1" x14ac:dyDescent="0.2">
      <c r="A69" s="51"/>
      <c r="B69" s="57">
        <v>1000911</v>
      </c>
      <c r="C69" s="53" t="s">
        <v>38</v>
      </c>
      <c r="D69" s="168"/>
      <c r="E69" s="51" t="s">
        <v>14</v>
      </c>
      <c r="F69" s="51" t="s">
        <v>15</v>
      </c>
      <c r="G69" s="51">
        <v>432</v>
      </c>
      <c r="H69" s="51">
        <v>3.3</v>
      </c>
      <c r="I69" s="105">
        <v>1.68</v>
      </c>
      <c r="J69" s="55">
        <f>I69*34</f>
        <v>57.12</v>
      </c>
    </row>
    <row r="70" spans="1:10" s="58" customFormat="1" ht="15" customHeight="1" x14ac:dyDescent="0.2">
      <c r="A70" s="51"/>
      <c r="B70" s="57"/>
      <c r="C70" s="53" t="s">
        <v>41</v>
      </c>
      <c r="D70" s="168"/>
      <c r="E70" s="51" t="s">
        <v>23</v>
      </c>
      <c r="F70" s="51" t="s">
        <v>15</v>
      </c>
      <c r="G70" s="51">
        <v>360</v>
      </c>
      <c r="H70" s="51">
        <v>4</v>
      </c>
      <c r="I70" s="105" t="s">
        <v>222</v>
      </c>
      <c r="J70" s="54" t="s">
        <v>222</v>
      </c>
    </row>
    <row r="71" spans="1:10" s="58" customFormat="1" ht="15" customHeight="1" x14ac:dyDescent="0.2">
      <c r="A71" s="51"/>
      <c r="B71" s="57"/>
      <c r="C71" s="53" t="s">
        <v>44</v>
      </c>
      <c r="D71" s="169"/>
      <c r="E71" s="51" t="s">
        <v>34</v>
      </c>
      <c r="F71" s="51" t="s">
        <v>15</v>
      </c>
      <c r="G71" s="51">
        <v>312</v>
      </c>
      <c r="H71" s="51">
        <v>4.5999999999999996</v>
      </c>
      <c r="I71" s="105" t="s">
        <v>222</v>
      </c>
      <c r="J71" s="54" t="s">
        <v>222</v>
      </c>
    </row>
    <row r="72" spans="1:10" s="58" customFormat="1" ht="14.45" customHeight="1" x14ac:dyDescent="0.2">
      <c r="A72" s="51"/>
      <c r="B72" s="57">
        <v>1001815</v>
      </c>
      <c r="C72" s="53" t="s">
        <v>102</v>
      </c>
      <c r="D72" s="140" t="s">
        <v>109</v>
      </c>
      <c r="E72" s="51" t="s">
        <v>17</v>
      </c>
      <c r="F72" s="51" t="s">
        <v>8</v>
      </c>
      <c r="G72" s="51">
        <v>630</v>
      </c>
      <c r="H72" s="51">
        <v>2.4</v>
      </c>
      <c r="I72" s="105">
        <v>1.2</v>
      </c>
      <c r="J72" s="54">
        <f>I72*48</f>
        <v>57.599999999999994</v>
      </c>
    </row>
    <row r="73" spans="1:10" s="58" customFormat="1" ht="14.45" customHeight="1" x14ac:dyDescent="0.2">
      <c r="A73" s="51"/>
      <c r="B73" s="57">
        <v>1000811</v>
      </c>
      <c r="C73" s="53" t="s">
        <v>103</v>
      </c>
      <c r="D73" s="140"/>
      <c r="E73" s="51" t="s">
        <v>14</v>
      </c>
      <c r="F73" s="51" t="s">
        <v>15</v>
      </c>
      <c r="G73" s="51">
        <v>432</v>
      </c>
      <c r="H73" s="51">
        <v>3.3</v>
      </c>
      <c r="I73" s="105">
        <v>1.68</v>
      </c>
      <c r="J73" s="54">
        <f>I73*34</f>
        <v>57.12</v>
      </c>
    </row>
    <row r="74" spans="1:10" s="58" customFormat="1" ht="14.45" customHeight="1" x14ac:dyDescent="0.2">
      <c r="A74" s="51"/>
      <c r="B74" s="57">
        <v>1000835</v>
      </c>
      <c r="C74" s="53" t="s">
        <v>179</v>
      </c>
      <c r="D74" s="51" t="s">
        <v>178</v>
      </c>
      <c r="E74" s="51" t="s">
        <v>17</v>
      </c>
      <c r="F74" s="51" t="s">
        <v>8</v>
      </c>
      <c r="G74" s="51">
        <v>630</v>
      </c>
      <c r="H74" s="51">
        <v>2.4</v>
      </c>
      <c r="I74" s="105">
        <v>1.75</v>
      </c>
      <c r="J74" s="54">
        <f>I74*48</f>
        <v>84</v>
      </c>
    </row>
    <row r="75" spans="1:10" s="58" customFormat="1" ht="15" customHeight="1" x14ac:dyDescent="0.2">
      <c r="A75" s="51"/>
      <c r="B75" s="57">
        <v>1000961</v>
      </c>
      <c r="C75" s="53" t="s">
        <v>70</v>
      </c>
      <c r="D75" s="140" t="s">
        <v>71</v>
      </c>
      <c r="E75" s="46" t="s">
        <v>14</v>
      </c>
      <c r="F75" s="46" t="s">
        <v>15</v>
      </c>
      <c r="G75" s="46">
        <v>432</v>
      </c>
      <c r="H75" s="46">
        <v>3.3</v>
      </c>
      <c r="I75" s="105">
        <v>1.64</v>
      </c>
      <c r="J75" s="49">
        <f>I75*34</f>
        <v>55.76</v>
      </c>
    </row>
    <row r="76" spans="1:10" s="58" customFormat="1" ht="15" customHeight="1" x14ac:dyDescent="0.2">
      <c r="A76" s="51"/>
      <c r="B76" s="57"/>
      <c r="C76" s="53" t="s">
        <v>74</v>
      </c>
      <c r="D76" s="140"/>
      <c r="E76" s="51" t="s">
        <v>25</v>
      </c>
      <c r="F76" s="51" t="s">
        <v>8</v>
      </c>
      <c r="G76" s="51">
        <v>525</v>
      </c>
      <c r="H76" s="51">
        <v>2.8</v>
      </c>
      <c r="I76" s="105" t="s">
        <v>222</v>
      </c>
      <c r="J76" s="54" t="s">
        <v>222</v>
      </c>
    </row>
    <row r="77" spans="1:10" s="58" customFormat="1" ht="15" customHeight="1" x14ac:dyDescent="0.2">
      <c r="A77" s="51"/>
      <c r="B77" s="57"/>
      <c r="C77" s="53" t="s">
        <v>76</v>
      </c>
      <c r="D77" s="140"/>
      <c r="E77" s="51" t="s">
        <v>32</v>
      </c>
      <c r="F77" s="51" t="s">
        <v>8</v>
      </c>
      <c r="G77" s="51">
        <v>455</v>
      </c>
      <c r="H77" s="51">
        <v>3.2</v>
      </c>
      <c r="I77" s="105" t="s">
        <v>222</v>
      </c>
      <c r="J77" s="54" t="s">
        <v>222</v>
      </c>
    </row>
    <row r="78" spans="1:10" s="58" customFormat="1" ht="15" customHeight="1" x14ac:dyDescent="0.2">
      <c r="A78" s="51"/>
      <c r="B78" s="57">
        <v>1001965</v>
      </c>
      <c r="C78" s="53" t="s">
        <v>75</v>
      </c>
      <c r="D78" s="140"/>
      <c r="E78" s="51" t="s">
        <v>21</v>
      </c>
      <c r="F78" s="51" t="s">
        <v>12</v>
      </c>
      <c r="G78" s="51">
        <v>450</v>
      </c>
      <c r="H78" s="51">
        <v>3.8</v>
      </c>
      <c r="I78" s="105" t="s">
        <v>222</v>
      </c>
      <c r="J78" s="54" t="s">
        <v>222</v>
      </c>
    </row>
    <row r="79" spans="1:10" s="58" customFormat="1" ht="15" customHeight="1" x14ac:dyDescent="0.2">
      <c r="A79" s="51"/>
      <c r="B79" s="57"/>
      <c r="C79" s="53" t="s">
        <v>73</v>
      </c>
      <c r="D79" s="140"/>
      <c r="E79" s="51" t="s">
        <v>23</v>
      </c>
      <c r="F79" s="51" t="s">
        <v>15</v>
      </c>
      <c r="G79" s="51">
        <v>360</v>
      </c>
      <c r="H79" s="51">
        <v>4</v>
      </c>
      <c r="I79" s="105" t="s">
        <v>222</v>
      </c>
      <c r="J79" s="54" t="s">
        <v>222</v>
      </c>
    </row>
    <row r="80" spans="1:10" s="58" customFormat="1" ht="15" customHeight="1" x14ac:dyDescent="0.2">
      <c r="A80" s="51"/>
      <c r="B80" s="57"/>
      <c r="C80" s="53" t="s">
        <v>77</v>
      </c>
      <c r="D80" s="140"/>
      <c r="E80" s="51" t="s">
        <v>34</v>
      </c>
      <c r="F80" s="51" t="s">
        <v>15</v>
      </c>
      <c r="G80" s="51">
        <v>312</v>
      </c>
      <c r="H80" s="51">
        <v>4.5999999999999996</v>
      </c>
      <c r="I80" s="105" t="s">
        <v>222</v>
      </c>
      <c r="J80" s="54" t="s">
        <v>222</v>
      </c>
    </row>
    <row r="81" spans="1:12" s="58" customFormat="1" ht="14.45" customHeight="1" x14ac:dyDescent="0.2">
      <c r="A81" s="51"/>
      <c r="B81" s="57">
        <v>1000855</v>
      </c>
      <c r="C81" s="53" t="s">
        <v>107</v>
      </c>
      <c r="D81" s="51" t="s">
        <v>108</v>
      </c>
      <c r="E81" s="51" t="s">
        <v>17</v>
      </c>
      <c r="F81" s="51" t="s">
        <v>8</v>
      </c>
      <c r="G81" s="51">
        <v>630</v>
      </c>
      <c r="H81" s="51">
        <v>2.4</v>
      </c>
      <c r="I81" s="105">
        <v>1.26</v>
      </c>
      <c r="J81" s="54">
        <f>I81*48</f>
        <v>60.480000000000004</v>
      </c>
    </row>
    <row r="82" spans="1:12" s="58" customFormat="1" ht="14.45" customHeight="1" x14ac:dyDescent="0.2">
      <c r="A82" s="51"/>
      <c r="B82" s="57">
        <v>1000975</v>
      </c>
      <c r="C82" s="53" t="s">
        <v>89</v>
      </c>
      <c r="D82" s="140" t="s">
        <v>88</v>
      </c>
      <c r="E82" s="51" t="s">
        <v>17</v>
      </c>
      <c r="F82" s="51" t="s">
        <v>8</v>
      </c>
      <c r="G82" s="51">
        <v>630</v>
      </c>
      <c r="H82" s="51">
        <v>2.4</v>
      </c>
      <c r="I82" s="105">
        <v>1.23</v>
      </c>
      <c r="J82" s="54">
        <f>I82*48</f>
        <v>59.04</v>
      </c>
    </row>
    <row r="83" spans="1:12" s="58" customFormat="1" ht="14.45" customHeight="1" x14ac:dyDescent="0.2">
      <c r="A83" s="51"/>
      <c r="B83" s="57"/>
      <c r="C83" s="53" t="s">
        <v>91</v>
      </c>
      <c r="D83" s="140"/>
      <c r="E83" s="51" t="s">
        <v>25</v>
      </c>
      <c r="F83" s="51" t="s">
        <v>8</v>
      </c>
      <c r="G83" s="51">
        <v>525</v>
      </c>
      <c r="H83" s="51">
        <v>2.8</v>
      </c>
      <c r="I83" s="105" t="s">
        <v>222</v>
      </c>
      <c r="J83" s="54" t="s">
        <v>222</v>
      </c>
    </row>
    <row r="84" spans="1:12" s="58" customFormat="1" ht="14.45" customHeight="1" x14ac:dyDescent="0.2">
      <c r="A84" s="51"/>
      <c r="B84" s="57"/>
      <c r="C84" s="53" t="s">
        <v>92</v>
      </c>
      <c r="D84" s="140"/>
      <c r="E84" s="51" t="s">
        <v>32</v>
      </c>
      <c r="F84" s="51" t="s">
        <v>8</v>
      </c>
      <c r="G84" s="51">
        <v>455</v>
      </c>
      <c r="H84" s="51">
        <v>3.2</v>
      </c>
      <c r="I84" s="105" t="s">
        <v>222</v>
      </c>
      <c r="J84" s="54" t="s">
        <v>222</v>
      </c>
    </row>
    <row r="85" spans="1:12" s="58" customFormat="1" ht="14.45" customHeight="1" x14ac:dyDescent="0.2">
      <c r="A85" s="51"/>
      <c r="B85" s="57"/>
      <c r="C85" s="53" t="s">
        <v>242</v>
      </c>
      <c r="D85" s="140"/>
      <c r="E85" s="51" t="s">
        <v>11</v>
      </c>
      <c r="F85" s="46" t="s">
        <v>12</v>
      </c>
      <c r="G85" s="51">
        <v>525</v>
      </c>
      <c r="H85" s="51">
        <v>3.3</v>
      </c>
      <c r="I85" s="105">
        <v>1.67</v>
      </c>
      <c r="J85" s="54">
        <f>I85*32</f>
        <v>53.44</v>
      </c>
    </row>
    <row r="86" spans="1:12" s="58" customFormat="1" ht="14.45" customHeight="1" x14ac:dyDescent="0.2">
      <c r="A86" s="51"/>
      <c r="B86" s="57">
        <v>1000984</v>
      </c>
      <c r="C86" s="53" t="s">
        <v>90</v>
      </c>
      <c r="D86" s="140"/>
      <c r="E86" s="46" t="s">
        <v>19</v>
      </c>
      <c r="F86" s="46" t="s">
        <v>20</v>
      </c>
      <c r="G86" s="46">
        <v>270</v>
      </c>
      <c r="H86" s="46">
        <v>4.8</v>
      </c>
      <c r="I86" s="105">
        <v>2.5099999999999998</v>
      </c>
      <c r="J86" s="49">
        <f>I86*24</f>
        <v>60.239999999999995</v>
      </c>
    </row>
    <row r="87" spans="1:12" s="58" customFormat="1" ht="15" customHeight="1" x14ac:dyDescent="0.2">
      <c r="A87" s="51"/>
      <c r="B87" s="57"/>
      <c r="C87" s="53" t="s">
        <v>59</v>
      </c>
      <c r="D87" s="140" t="s">
        <v>57</v>
      </c>
      <c r="E87" s="51" t="s">
        <v>25</v>
      </c>
      <c r="F87" s="51" t="s">
        <v>8</v>
      </c>
      <c r="G87" s="51">
        <v>525</v>
      </c>
      <c r="H87" s="51">
        <v>2.8</v>
      </c>
      <c r="I87" s="105">
        <v>1.46</v>
      </c>
      <c r="J87" s="55">
        <f>I87*48</f>
        <v>70.08</v>
      </c>
    </row>
    <row r="88" spans="1:12" s="58" customFormat="1" ht="15" customHeight="1" x14ac:dyDescent="0.2">
      <c r="A88" s="51"/>
      <c r="B88" s="57"/>
      <c r="C88" s="53" t="s">
        <v>61</v>
      </c>
      <c r="D88" s="140"/>
      <c r="E88" s="51" t="s">
        <v>32</v>
      </c>
      <c r="F88" s="51" t="s">
        <v>8</v>
      </c>
      <c r="G88" s="51">
        <v>455</v>
      </c>
      <c r="H88" s="51">
        <v>3.2</v>
      </c>
      <c r="I88" s="105" t="s">
        <v>222</v>
      </c>
      <c r="J88" s="54" t="s">
        <v>222</v>
      </c>
    </row>
    <row r="89" spans="1:12" s="58" customFormat="1" ht="15" customHeight="1" x14ac:dyDescent="0.2">
      <c r="A89" s="51"/>
      <c r="B89" s="57"/>
      <c r="C89" s="53" t="s">
        <v>56</v>
      </c>
      <c r="D89" s="140"/>
      <c r="E89" s="51" t="s">
        <v>14</v>
      </c>
      <c r="F89" s="51" t="s">
        <v>15</v>
      </c>
      <c r="G89" s="51">
        <v>432</v>
      </c>
      <c r="H89" s="51">
        <v>3.3</v>
      </c>
      <c r="I89" s="105">
        <v>1.72</v>
      </c>
      <c r="J89" s="55">
        <f>I89*34</f>
        <v>58.48</v>
      </c>
    </row>
    <row r="90" spans="1:12" s="58" customFormat="1" ht="15" customHeight="1" x14ac:dyDescent="0.2">
      <c r="A90" s="51"/>
      <c r="B90" s="57"/>
      <c r="C90" s="53" t="s">
        <v>60</v>
      </c>
      <c r="D90" s="140"/>
      <c r="E90" s="51" t="s">
        <v>23</v>
      </c>
      <c r="F90" s="51" t="s">
        <v>15</v>
      </c>
      <c r="G90" s="51">
        <v>360</v>
      </c>
      <c r="H90" s="51">
        <v>4</v>
      </c>
      <c r="I90" s="105" t="s">
        <v>222</v>
      </c>
      <c r="J90" s="54" t="s">
        <v>222</v>
      </c>
    </row>
    <row r="91" spans="1:12" s="58" customFormat="1" ht="15" customHeight="1" x14ac:dyDescent="0.2">
      <c r="A91" s="51"/>
      <c r="B91" s="57">
        <v>1001669</v>
      </c>
      <c r="C91" s="53" t="s">
        <v>256</v>
      </c>
      <c r="D91" s="140" t="s">
        <v>207</v>
      </c>
      <c r="E91" s="51" t="s">
        <v>7</v>
      </c>
      <c r="F91" s="51" t="s">
        <v>8</v>
      </c>
      <c r="G91" s="51">
        <v>840</v>
      </c>
      <c r="H91" s="51">
        <v>1.8</v>
      </c>
      <c r="I91" s="105">
        <v>0.96</v>
      </c>
      <c r="J91" s="54">
        <f>I91*48</f>
        <v>46.08</v>
      </c>
    </row>
    <row r="92" spans="1:12" s="58" customFormat="1" ht="15" customHeight="1" x14ac:dyDescent="0.2">
      <c r="A92" s="51"/>
      <c r="B92" s="57">
        <v>1000695</v>
      </c>
      <c r="C92" s="53" t="s">
        <v>257</v>
      </c>
      <c r="D92" s="140"/>
      <c r="E92" s="51" t="s">
        <v>17</v>
      </c>
      <c r="F92" s="51" t="s">
        <v>8</v>
      </c>
      <c r="G92" s="51">
        <v>630</v>
      </c>
      <c r="H92" s="51">
        <v>2.4</v>
      </c>
      <c r="I92" s="105">
        <v>1.1200000000000001</v>
      </c>
      <c r="J92" s="100">
        <f>I92*48</f>
        <v>53.760000000000005</v>
      </c>
      <c r="K92" s="101"/>
      <c r="L92" s="102"/>
    </row>
    <row r="93" spans="1:12" s="58" customFormat="1" ht="15" customHeight="1" x14ac:dyDescent="0.2">
      <c r="A93" s="51"/>
      <c r="B93" s="57">
        <v>1000690</v>
      </c>
      <c r="C93" s="53" t="s">
        <v>189</v>
      </c>
      <c r="D93" s="140"/>
      <c r="E93" s="51" t="s">
        <v>10</v>
      </c>
      <c r="F93" s="51" t="s">
        <v>8</v>
      </c>
      <c r="G93" s="51">
        <v>735</v>
      </c>
      <c r="H93" s="51">
        <v>2.1</v>
      </c>
      <c r="I93" s="105">
        <v>0.98</v>
      </c>
      <c r="J93" s="54">
        <f>I93*48</f>
        <v>47.04</v>
      </c>
    </row>
    <row r="94" spans="1:12" s="58" customFormat="1" ht="15" customHeight="1" x14ac:dyDescent="0.2">
      <c r="A94" s="51"/>
      <c r="B94" s="57">
        <v>1000921</v>
      </c>
      <c r="C94" s="53" t="s">
        <v>49</v>
      </c>
      <c r="D94" s="164" t="s">
        <v>47</v>
      </c>
      <c r="E94" s="51" t="s">
        <v>14</v>
      </c>
      <c r="F94" s="51" t="s">
        <v>15</v>
      </c>
      <c r="G94" s="51">
        <v>432</v>
      </c>
      <c r="H94" s="51">
        <v>3.3</v>
      </c>
      <c r="I94" s="105">
        <v>1.72</v>
      </c>
      <c r="J94" s="55">
        <f>I94*34</f>
        <v>58.48</v>
      </c>
    </row>
    <row r="95" spans="1:12" s="58" customFormat="1" ht="15" customHeight="1" x14ac:dyDescent="0.2">
      <c r="A95" s="51"/>
      <c r="B95" s="57">
        <v>1000925</v>
      </c>
      <c r="C95" s="53" t="s">
        <v>50</v>
      </c>
      <c r="D95" s="168"/>
      <c r="E95" s="51" t="s">
        <v>17</v>
      </c>
      <c r="F95" s="51" t="s">
        <v>8</v>
      </c>
      <c r="G95" s="51">
        <v>630</v>
      </c>
      <c r="H95" s="51">
        <v>2.4</v>
      </c>
      <c r="I95" s="105">
        <v>1.26</v>
      </c>
      <c r="J95" s="55">
        <f>I95*48</f>
        <v>60.480000000000004</v>
      </c>
    </row>
    <row r="96" spans="1:12" s="58" customFormat="1" ht="15" customHeight="1" x14ac:dyDescent="0.2">
      <c r="A96" s="51"/>
      <c r="B96" s="57">
        <v>1000987</v>
      </c>
      <c r="C96" s="53" t="s">
        <v>51</v>
      </c>
      <c r="D96" s="168"/>
      <c r="E96" s="46" t="s">
        <v>19</v>
      </c>
      <c r="F96" s="46" t="s">
        <v>20</v>
      </c>
      <c r="G96" s="46">
        <v>270</v>
      </c>
      <c r="H96" s="46">
        <v>4.8</v>
      </c>
      <c r="I96" s="105">
        <v>2.42</v>
      </c>
      <c r="J96" s="50">
        <f>I96*24</f>
        <v>58.08</v>
      </c>
    </row>
    <row r="97" spans="1:10" s="58" customFormat="1" ht="15" customHeight="1" x14ac:dyDescent="0.2">
      <c r="A97" s="51"/>
      <c r="B97" s="57">
        <v>1000922</v>
      </c>
      <c r="C97" s="53" t="s">
        <v>52</v>
      </c>
      <c r="D97" s="168"/>
      <c r="E97" s="51" t="s">
        <v>23</v>
      </c>
      <c r="F97" s="51" t="s">
        <v>15</v>
      </c>
      <c r="G97" s="51">
        <v>360</v>
      </c>
      <c r="H97" s="51">
        <v>4</v>
      </c>
      <c r="I97" s="105" t="s">
        <v>222</v>
      </c>
      <c r="J97" s="54" t="s">
        <v>222</v>
      </c>
    </row>
    <row r="98" spans="1:10" s="58" customFormat="1" ht="15" customHeight="1" x14ac:dyDescent="0.2">
      <c r="A98" s="51"/>
      <c r="B98" s="57">
        <v>1000926</v>
      </c>
      <c r="C98" s="53" t="s">
        <v>53</v>
      </c>
      <c r="D98" s="168"/>
      <c r="E98" s="51" t="s">
        <v>25</v>
      </c>
      <c r="F98" s="51" t="s">
        <v>8</v>
      </c>
      <c r="G98" s="51">
        <v>525</v>
      </c>
      <c r="H98" s="51">
        <v>2.8</v>
      </c>
      <c r="I98" s="105" t="s">
        <v>222</v>
      </c>
      <c r="J98" s="54" t="s">
        <v>222</v>
      </c>
    </row>
    <row r="99" spans="1:10" s="58" customFormat="1" ht="15" customHeight="1" x14ac:dyDescent="0.2">
      <c r="A99" s="51"/>
      <c r="B99" s="57">
        <v>1000982</v>
      </c>
      <c r="C99" s="53" t="s">
        <v>54</v>
      </c>
      <c r="D99" s="168"/>
      <c r="E99" s="51" t="s">
        <v>27</v>
      </c>
      <c r="F99" s="51" t="s">
        <v>20</v>
      </c>
      <c r="G99" s="51">
        <v>225</v>
      </c>
      <c r="H99" s="51">
        <v>5.4</v>
      </c>
      <c r="I99" s="105">
        <v>2.82</v>
      </c>
      <c r="J99" s="54">
        <f>I99*24</f>
        <v>67.679999999999993</v>
      </c>
    </row>
    <row r="100" spans="1:10" s="58" customFormat="1" ht="15" customHeight="1" x14ac:dyDescent="0.2">
      <c r="A100" s="51"/>
      <c r="B100" s="57"/>
      <c r="C100" s="53" t="s">
        <v>55</v>
      </c>
      <c r="D100" s="169"/>
      <c r="E100" s="51" t="s">
        <v>32</v>
      </c>
      <c r="F100" s="51" t="s">
        <v>15</v>
      </c>
      <c r="G100" s="51">
        <v>455</v>
      </c>
      <c r="H100" s="51">
        <v>3.2</v>
      </c>
      <c r="I100" s="105" t="s">
        <v>222</v>
      </c>
      <c r="J100" s="54" t="s">
        <v>222</v>
      </c>
    </row>
    <row r="101" spans="1:10" s="58" customFormat="1" ht="15" customHeight="1" x14ac:dyDescent="0.2">
      <c r="A101" s="84"/>
      <c r="B101" s="85"/>
      <c r="C101" s="86"/>
      <c r="D101" s="84"/>
      <c r="E101" s="84"/>
      <c r="F101" s="84"/>
      <c r="G101" s="84"/>
      <c r="H101" s="84"/>
      <c r="I101" s="87"/>
      <c r="J101" s="87"/>
    </row>
    <row r="102" spans="1:10" s="15" customFormat="1" ht="22.5" x14ac:dyDescent="0.2">
      <c r="A102" s="35"/>
      <c r="B102" s="35" t="s">
        <v>217</v>
      </c>
      <c r="C102" s="35" t="s">
        <v>218</v>
      </c>
      <c r="D102" s="35" t="s">
        <v>1</v>
      </c>
      <c r="E102" s="35" t="s">
        <v>2</v>
      </c>
      <c r="F102" s="35" t="s">
        <v>110</v>
      </c>
      <c r="G102" s="35" t="s">
        <v>245</v>
      </c>
      <c r="H102" s="35" t="s">
        <v>246</v>
      </c>
      <c r="I102" s="35" t="s">
        <v>3</v>
      </c>
      <c r="J102" s="35" t="s">
        <v>4</v>
      </c>
    </row>
    <row r="103" spans="1:10" s="62" customFormat="1" ht="15" customHeight="1" x14ac:dyDescent="0.2">
      <c r="A103" s="39" t="s">
        <v>223</v>
      </c>
      <c r="B103" s="59">
        <v>1000610</v>
      </c>
      <c r="C103" s="65" t="s">
        <v>205</v>
      </c>
      <c r="D103" s="162" t="s">
        <v>201</v>
      </c>
      <c r="E103" s="39" t="s">
        <v>10</v>
      </c>
      <c r="F103" s="39" t="s">
        <v>8</v>
      </c>
      <c r="G103" s="39">
        <v>735</v>
      </c>
      <c r="H103" s="39">
        <v>2.1</v>
      </c>
      <c r="I103" s="103">
        <v>0.88</v>
      </c>
      <c r="J103" s="64">
        <f t="shared" ref="J103:J110" si="4">I103*48</f>
        <v>42.24</v>
      </c>
    </row>
    <row r="104" spans="1:10" s="62" customFormat="1" ht="15" customHeight="1" x14ac:dyDescent="0.2">
      <c r="A104" s="39" t="s">
        <v>223</v>
      </c>
      <c r="B104" s="59">
        <v>1006151</v>
      </c>
      <c r="C104" s="65" t="s">
        <v>203</v>
      </c>
      <c r="D104" s="162"/>
      <c r="E104" s="60" t="s">
        <v>17</v>
      </c>
      <c r="F104" s="60" t="s">
        <v>8</v>
      </c>
      <c r="G104" s="60">
        <v>630</v>
      </c>
      <c r="H104" s="60">
        <v>2.4</v>
      </c>
      <c r="I104" s="103">
        <v>0.98</v>
      </c>
      <c r="J104" s="64">
        <f t="shared" si="4"/>
        <v>47.04</v>
      </c>
    </row>
    <row r="105" spans="1:10" s="62" customFormat="1" ht="14.45" customHeight="1" x14ac:dyDescent="0.2">
      <c r="A105" s="39" t="s">
        <v>223</v>
      </c>
      <c r="B105" s="59"/>
      <c r="C105" s="65" t="s">
        <v>199</v>
      </c>
      <c r="D105" s="162" t="s">
        <v>198</v>
      </c>
      <c r="E105" s="39" t="s">
        <v>10</v>
      </c>
      <c r="F105" s="39" t="s">
        <v>8</v>
      </c>
      <c r="G105" s="39">
        <v>735</v>
      </c>
      <c r="H105" s="39">
        <v>2.1</v>
      </c>
      <c r="I105" s="103">
        <v>0.92</v>
      </c>
      <c r="J105" s="61">
        <f t="shared" si="4"/>
        <v>44.160000000000004</v>
      </c>
    </row>
    <row r="106" spans="1:10" s="62" customFormat="1" ht="14.45" customHeight="1" x14ac:dyDescent="0.2">
      <c r="A106" s="39" t="s">
        <v>223</v>
      </c>
      <c r="B106" s="59"/>
      <c r="C106" s="65" t="s">
        <v>200</v>
      </c>
      <c r="D106" s="162"/>
      <c r="E106" s="60" t="s">
        <v>17</v>
      </c>
      <c r="F106" s="60" t="s">
        <v>8</v>
      </c>
      <c r="G106" s="60">
        <v>630</v>
      </c>
      <c r="H106" s="60">
        <v>2.4</v>
      </c>
      <c r="I106" s="103">
        <v>1.1100000000000001</v>
      </c>
      <c r="J106" s="61">
        <f t="shared" si="4"/>
        <v>53.28</v>
      </c>
    </row>
    <row r="107" spans="1:10" s="62" customFormat="1" ht="14.45" customHeight="1" x14ac:dyDescent="0.2">
      <c r="A107" s="39" t="s">
        <v>223</v>
      </c>
      <c r="B107" s="59"/>
      <c r="C107" s="65" t="s">
        <v>212</v>
      </c>
      <c r="D107" s="163" t="s">
        <v>211</v>
      </c>
      <c r="E107" s="39" t="s">
        <v>10</v>
      </c>
      <c r="F107" s="39" t="s">
        <v>8</v>
      </c>
      <c r="G107" s="39">
        <v>735</v>
      </c>
      <c r="H107" s="39">
        <v>2.1</v>
      </c>
      <c r="I107" s="103">
        <v>0.92</v>
      </c>
      <c r="J107" s="64">
        <f t="shared" si="4"/>
        <v>44.160000000000004</v>
      </c>
    </row>
    <row r="108" spans="1:10" s="62" customFormat="1" ht="14.45" customHeight="1" x14ac:dyDescent="0.2">
      <c r="A108" s="39" t="s">
        <v>223</v>
      </c>
      <c r="B108" s="59"/>
      <c r="C108" s="65" t="s">
        <v>213</v>
      </c>
      <c r="D108" s="163"/>
      <c r="E108" s="60" t="s">
        <v>17</v>
      </c>
      <c r="F108" s="60" t="s">
        <v>8</v>
      </c>
      <c r="G108" s="60">
        <v>630</v>
      </c>
      <c r="H108" s="60">
        <v>2.4</v>
      </c>
      <c r="I108" s="103">
        <v>1.02</v>
      </c>
      <c r="J108" s="64">
        <f t="shared" si="4"/>
        <v>48.96</v>
      </c>
    </row>
    <row r="109" spans="1:10" s="58" customFormat="1" ht="14.45" customHeight="1" x14ac:dyDescent="0.2">
      <c r="A109" s="51"/>
      <c r="B109" s="57"/>
      <c r="C109" s="53" t="s">
        <v>81</v>
      </c>
      <c r="D109" s="140" t="s">
        <v>79</v>
      </c>
      <c r="E109" s="46" t="s">
        <v>25</v>
      </c>
      <c r="F109" s="46" t="s">
        <v>8</v>
      </c>
      <c r="G109" s="46">
        <v>525</v>
      </c>
      <c r="H109" s="46">
        <v>2.8</v>
      </c>
      <c r="I109" s="105">
        <v>1.49</v>
      </c>
      <c r="J109" s="49">
        <f t="shared" si="4"/>
        <v>71.52</v>
      </c>
    </row>
    <row r="110" spans="1:10" s="58" customFormat="1" ht="14.45" customHeight="1" x14ac:dyDescent="0.2">
      <c r="A110" s="51"/>
      <c r="B110" s="57"/>
      <c r="C110" s="53" t="s">
        <v>83</v>
      </c>
      <c r="D110" s="140"/>
      <c r="E110" s="51" t="s">
        <v>32</v>
      </c>
      <c r="F110" s="51" t="s">
        <v>8</v>
      </c>
      <c r="G110" s="51">
        <v>455</v>
      </c>
      <c r="H110" s="51">
        <v>3.2</v>
      </c>
      <c r="I110" s="105">
        <v>1.69</v>
      </c>
      <c r="J110" s="54">
        <f t="shared" si="4"/>
        <v>81.12</v>
      </c>
    </row>
    <row r="111" spans="1:10" s="58" customFormat="1" ht="14.45" customHeight="1" x14ac:dyDescent="0.2">
      <c r="A111" s="51"/>
      <c r="B111" s="57"/>
      <c r="C111" s="53" t="s">
        <v>82</v>
      </c>
      <c r="D111" s="140"/>
      <c r="E111" s="46" t="s">
        <v>21</v>
      </c>
      <c r="F111" s="46" t="s">
        <v>12</v>
      </c>
      <c r="G111" s="46">
        <v>450</v>
      </c>
      <c r="H111" s="46">
        <v>3.8</v>
      </c>
      <c r="I111" s="105">
        <v>1.23</v>
      </c>
      <c r="J111" s="49">
        <f>I111*32</f>
        <v>39.36</v>
      </c>
    </row>
    <row r="112" spans="1:10" s="58" customFormat="1" ht="14.45" customHeight="1" x14ac:dyDescent="0.2">
      <c r="A112" s="51"/>
      <c r="B112" s="57">
        <v>1000991</v>
      </c>
      <c r="C112" s="53" t="s">
        <v>78</v>
      </c>
      <c r="D112" s="140"/>
      <c r="E112" s="46" t="s">
        <v>14</v>
      </c>
      <c r="F112" s="46" t="s">
        <v>15</v>
      </c>
      <c r="G112" s="46">
        <v>432</v>
      </c>
      <c r="H112" s="46">
        <v>3.3</v>
      </c>
      <c r="I112" s="105">
        <v>1.69</v>
      </c>
      <c r="J112" s="49">
        <f>I112*34</f>
        <v>57.46</v>
      </c>
    </row>
    <row r="113" spans="1:10" s="58" customFormat="1" ht="14.45" customHeight="1" x14ac:dyDescent="0.2">
      <c r="A113" s="51"/>
      <c r="B113" s="57"/>
      <c r="C113" s="53" t="s">
        <v>84</v>
      </c>
      <c r="D113" s="140"/>
      <c r="E113" s="51" t="s">
        <v>23</v>
      </c>
      <c r="F113" s="51" t="s">
        <v>15</v>
      </c>
      <c r="G113" s="51">
        <v>360</v>
      </c>
      <c r="H113" s="51">
        <v>4</v>
      </c>
      <c r="I113" s="105" t="s">
        <v>222</v>
      </c>
      <c r="J113" s="54" t="s">
        <v>222</v>
      </c>
    </row>
    <row r="114" spans="1:10" s="58" customFormat="1" ht="14.45" customHeight="1" x14ac:dyDescent="0.2">
      <c r="A114" s="51"/>
      <c r="B114" s="57"/>
      <c r="C114" s="53" t="s">
        <v>85</v>
      </c>
      <c r="D114" s="140"/>
      <c r="E114" s="51" t="s">
        <v>86</v>
      </c>
      <c r="F114" s="51" t="s">
        <v>15</v>
      </c>
      <c r="G114" s="51">
        <v>312</v>
      </c>
      <c r="H114" s="51">
        <v>4.5999999999999996</v>
      </c>
      <c r="I114" s="105" t="s">
        <v>222</v>
      </c>
      <c r="J114" s="54" t="s">
        <v>222</v>
      </c>
    </row>
    <row r="115" spans="1:10" s="58" customFormat="1" ht="14.45" customHeight="1" x14ac:dyDescent="0.2">
      <c r="A115" s="51"/>
      <c r="B115" s="57">
        <v>1000865</v>
      </c>
      <c r="C115" s="53" t="s">
        <v>104</v>
      </c>
      <c r="D115" s="140" t="s">
        <v>105</v>
      </c>
      <c r="E115" s="51" t="s">
        <v>17</v>
      </c>
      <c r="F115" s="51" t="s">
        <v>8</v>
      </c>
      <c r="G115" s="51">
        <v>630</v>
      </c>
      <c r="H115" s="51">
        <v>2.4</v>
      </c>
      <c r="I115" s="105">
        <v>1.23</v>
      </c>
      <c r="J115" s="54">
        <f>I115*48</f>
        <v>59.04</v>
      </c>
    </row>
    <row r="116" spans="1:10" s="58" customFormat="1" ht="14.45" customHeight="1" x14ac:dyDescent="0.2">
      <c r="A116" s="51"/>
      <c r="B116" s="57"/>
      <c r="C116" s="53" t="s">
        <v>106</v>
      </c>
      <c r="D116" s="140"/>
      <c r="E116" s="51" t="s">
        <v>14</v>
      </c>
      <c r="F116" s="51" t="s">
        <v>15</v>
      </c>
      <c r="G116" s="51">
        <v>432</v>
      </c>
      <c r="H116" s="51">
        <v>3.3</v>
      </c>
      <c r="I116" s="105">
        <v>1.69</v>
      </c>
      <c r="J116" s="54">
        <f>I116*34</f>
        <v>57.46</v>
      </c>
    </row>
    <row r="117" spans="1:10" s="58" customFormat="1" ht="15" customHeight="1" x14ac:dyDescent="0.2">
      <c r="A117" s="51"/>
      <c r="B117" s="57"/>
      <c r="C117" s="53" t="s">
        <v>67</v>
      </c>
      <c r="D117" s="140" t="s">
        <v>63</v>
      </c>
      <c r="E117" s="51" t="s">
        <v>25</v>
      </c>
      <c r="F117" s="51" t="s">
        <v>8</v>
      </c>
      <c r="G117" s="51">
        <v>525</v>
      </c>
      <c r="H117" s="51">
        <v>2.8</v>
      </c>
      <c r="I117" s="105" t="s">
        <v>222</v>
      </c>
      <c r="J117" s="54" t="s">
        <v>222</v>
      </c>
    </row>
    <row r="118" spans="1:10" s="58" customFormat="1" ht="15" customHeight="1" x14ac:dyDescent="0.2">
      <c r="A118" s="51"/>
      <c r="B118" s="57"/>
      <c r="C118" s="53" t="s">
        <v>69</v>
      </c>
      <c r="D118" s="140"/>
      <c r="E118" s="51" t="s">
        <v>32</v>
      </c>
      <c r="F118" s="51" t="s">
        <v>8</v>
      </c>
      <c r="G118" s="51">
        <v>455</v>
      </c>
      <c r="H118" s="51">
        <v>3.2</v>
      </c>
      <c r="I118" s="105" t="s">
        <v>222</v>
      </c>
      <c r="J118" s="54" t="s">
        <v>222</v>
      </c>
    </row>
    <row r="119" spans="1:10" s="58" customFormat="1" ht="15" customHeight="1" x14ac:dyDescent="0.2">
      <c r="A119" s="51"/>
      <c r="B119" s="57"/>
      <c r="C119" s="53" t="s">
        <v>241</v>
      </c>
      <c r="D119" s="140"/>
      <c r="E119" s="46" t="s">
        <v>11</v>
      </c>
      <c r="F119" s="46" t="s">
        <v>12</v>
      </c>
      <c r="G119" s="46">
        <v>525</v>
      </c>
      <c r="H119" s="46">
        <v>3.3</v>
      </c>
      <c r="I119" s="105">
        <v>1.63</v>
      </c>
      <c r="J119" s="49">
        <f>I119*32</f>
        <v>52.16</v>
      </c>
    </row>
    <row r="120" spans="1:10" s="58" customFormat="1" ht="15" customHeight="1" x14ac:dyDescent="0.2">
      <c r="A120" s="51"/>
      <c r="B120" s="57">
        <v>1001955</v>
      </c>
      <c r="C120" s="53">
        <v>1955</v>
      </c>
      <c r="D120" s="140"/>
      <c r="E120" s="46" t="s">
        <v>21</v>
      </c>
      <c r="F120" s="46" t="s">
        <v>12</v>
      </c>
      <c r="G120" s="46">
        <v>450</v>
      </c>
      <c r="H120" s="46">
        <v>3.8</v>
      </c>
      <c r="I120" s="105">
        <v>1.81</v>
      </c>
      <c r="J120" s="49">
        <f>I120*32</f>
        <v>57.92</v>
      </c>
    </row>
    <row r="121" spans="1:10" s="58" customFormat="1" ht="15" customHeight="1" x14ac:dyDescent="0.2">
      <c r="A121" s="51"/>
      <c r="B121" s="57">
        <v>1000988</v>
      </c>
      <c r="C121" s="53" t="s">
        <v>66</v>
      </c>
      <c r="D121" s="140"/>
      <c r="E121" s="46" t="s">
        <v>19</v>
      </c>
      <c r="F121" s="46" t="s">
        <v>20</v>
      </c>
      <c r="G121" s="46">
        <v>270</v>
      </c>
      <c r="H121" s="46">
        <v>4.8</v>
      </c>
      <c r="I121" s="105">
        <v>2.42</v>
      </c>
      <c r="J121" s="49">
        <f>I121*24</f>
        <v>58.08</v>
      </c>
    </row>
    <row r="122" spans="1:10" s="58" customFormat="1" ht="15" customHeight="1" x14ac:dyDescent="0.2">
      <c r="A122" s="88"/>
      <c r="B122" s="89">
        <v>1000983</v>
      </c>
      <c r="C122" s="90" t="s">
        <v>68</v>
      </c>
      <c r="D122" s="164"/>
      <c r="E122" s="88" t="s">
        <v>27</v>
      </c>
      <c r="F122" s="88" t="s">
        <v>20</v>
      </c>
      <c r="G122" s="88">
        <v>225</v>
      </c>
      <c r="H122" s="88">
        <v>5.4</v>
      </c>
      <c r="I122" s="110" t="s">
        <v>222</v>
      </c>
      <c r="J122" s="91" t="s">
        <v>222</v>
      </c>
    </row>
    <row r="123" spans="1:10" s="58" customFormat="1" ht="15" customHeight="1" x14ac:dyDescent="0.2">
      <c r="A123" s="51"/>
      <c r="B123" s="57">
        <v>1000900</v>
      </c>
      <c r="C123" s="53" t="s">
        <v>9</v>
      </c>
      <c r="D123" s="140" t="s">
        <v>6</v>
      </c>
      <c r="E123" s="51" t="s">
        <v>10</v>
      </c>
      <c r="F123" s="51" t="s">
        <v>8</v>
      </c>
      <c r="G123" s="51">
        <v>735</v>
      </c>
      <c r="H123" s="51">
        <v>2.1</v>
      </c>
      <c r="I123" s="105">
        <v>1.0900000000000001</v>
      </c>
      <c r="J123" s="54">
        <f>I123*48</f>
        <v>52.320000000000007</v>
      </c>
    </row>
    <row r="124" spans="1:10" s="58" customFormat="1" ht="15" customHeight="1" x14ac:dyDescent="0.2">
      <c r="A124" s="51"/>
      <c r="B124" s="57">
        <v>1000906</v>
      </c>
      <c r="C124" s="53" t="s">
        <v>24</v>
      </c>
      <c r="D124" s="140"/>
      <c r="E124" s="51" t="s">
        <v>25</v>
      </c>
      <c r="F124" s="51" t="s">
        <v>8</v>
      </c>
      <c r="G124" s="51">
        <v>525</v>
      </c>
      <c r="H124" s="51">
        <v>2.8</v>
      </c>
      <c r="I124" s="105" t="s">
        <v>222</v>
      </c>
      <c r="J124" s="54" t="s">
        <v>222</v>
      </c>
    </row>
    <row r="125" spans="1:10" s="58" customFormat="1" ht="15" customHeight="1" x14ac:dyDescent="0.2">
      <c r="A125" s="51"/>
      <c r="B125" s="57">
        <v>1000904</v>
      </c>
      <c r="C125" s="53" t="s">
        <v>31</v>
      </c>
      <c r="D125" s="140"/>
      <c r="E125" s="51" t="s">
        <v>32</v>
      </c>
      <c r="F125" s="51" t="s">
        <v>8</v>
      </c>
      <c r="G125" s="51">
        <v>455</v>
      </c>
      <c r="H125" s="51">
        <v>3.2</v>
      </c>
      <c r="I125" s="105" t="s">
        <v>222</v>
      </c>
      <c r="J125" s="54" t="s">
        <v>222</v>
      </c>
    </row>
    <row r="126" spans="1:10" s="58" customFormat="1" ht="15" customHeight="1" x14ac:dyDescent="0.2">
      <c r="A126" s="51"/>
      <c r="B126" s="57"/>
      <c r="C126" s="53" t="s">
        <v>186</v>
      </c>
      <c r="D126" s="140"/>
      <c r="E126" s="46" t="s">
        <v>11</v>
      </c>
      <c r="F126" s="46" t="s">
        <v>12</v>
      </c>
      <c r="G126" s="46">
        <v>525</v>
      </c>
      <c r="H126" s="46">
        <v>3.3</v>
      </c>
      <c r="I126" s="105">
        <v>1.49</v>
      </c>
      <c r="J126" s="49">
        <f>I126*32</f>
        <v>47.68</v>
      </c>
    </row>
    <row r="127" spans="1:10" s="58" customFormat="1" ht="15" customHeight="1" x14ac:dyDescent="0.2">
      <c r="A127" s="51"/>
      <c r="B127" s="57">
        <v>1001905</v>
      </c>
      <c r="C127" s="53">
        <v>1905</v>
      </c>
      <c r="D127" s="140"/>
      <c r="E127" s="46" t="s">
        <v>21</v>
      </c>
      <c r="F127" s="46" t="s">
        <v>12</v>
      </c>
      <c r="G127" s="46">
        <v>450</v>
      </c>
      <c r="H127" s="46">
        <v>3.8</v>
      </c>
      <c r="I127" s="105">
        <v>1.8</v>
      </c>
      <c r="J127" s="49">
        <f>I127*32</f>
        <v>57.6</v>
      </c>
    </row>
    <row r="128" spans="1:10" s="58" customFormat="1" ht="15" customHeight="1" x14ac:dyDescent="0.2">
      <c r="A128" s="51"/>
      <c r="B128" s="57"/>
      <c r="C128" s="53">
        <v>1906</v>
      </c>
      <c r="D128" s="140"/>
      <c r="E128" s="51" t="s">
        <v>28</v>
      </c>
      <c r="F128" s="51" t="s">
        <v>12</v>
      </c>
      <c r="G128" s="51">
        <v>375</v>
      </c>
      <c r="H128" s="51">
        <v>4.5</v>
      </c>
      <c r="I128" s="105" t="s">
        <v>222</v>
      </c>
      <c r="J128" s="54" t="s">
        <v>222</v>
      </c>
    </row>
    <row r="129" spans="1:10" s="58" customFormat="1" ht="15" customHeight="1" x14ac:dyDescent="0.2">
      <c r="A129" s="51"/>
      <c r="B129" s="57">
        <v>1000901</v>
      </c>
      <c r="C129" s="53" t="s">
        <v>13</v>
      </c>
      <c r="D129" s="140"/>
      <c r="E129" s="51" t="s">
        <v>14</v>
      </c>
      <c r="F129" s="51" t="s">
        <v>15</v>
      </c>
      <c r="G129" s="51">
        <v>432</v>
      </c>
      <c r="H129" s="51">
        <v>3.3</v>
      </c>
      <c r="I129" s="105">
        <v>1.62</v>
      </c>
      <c r="J129" s="54">
        <f>I129*34</f>
        <v>55.080000000000005</v>
      </c>
    </row>
    <row r="130" spans="1:10" s="58" customFormat="1" ht="15" customHeight="1" x14ac:dyDescent="0.2">
      <c r="A130" s="51"/>
      <c r="B130" s="57">
        <v>1000985</v>
      </c>
      <c r="C130" s="53" t="s">
        <v>18</v>
      </c>
      <c r="D130" s="140"/>
      <c r="E130" s="46" t="s">
        <v>19</v>
      </c>
      <c r="F130" s="46" t="s">
        <v>20</v>
      </c>
      <c r="G130" s="46">
        <v>270</v>
      </c>
      <c r="H130" s="46">
        <v>4.8</v>
      </c>
      <c r="I130" s="105">
        <v>2.42</v>
      </c>
      <c r="J130" s="49">
        <f>I130*24</f>
        <v>58.08</v>
      </c>
    </row>
    <row r="131" spans="1:10" s="58" customFormat="1" ht="15" customHeight="1" x14ac:dyDescent="0.2">
      <c r="A131" s="51"/>
      <c r="B131" s="57"/>
      <c r="C131" s="53" t="s">
        <v>26</v>
      </c>
      <c r="D131" s="140"/>
      <c r="E131" s="51" t="s">
        <v>27</v>
      </c>
      <c r="F131" s="51" t="s">
        <v>20</v>
      </c>
      <c r="G131" s="51">
        <v>225</v>
      </c>
      <c r="H131" s="51">
        <v>5.4</v>
      </c>
      <c r="I131" s="105" t="s">
        <v>222</v>
      </c>
      <c r="J131" s="54" t="s">
        <v>222</v>
      </c>
    </row>
    <row r="132" spans="1:10" s="58" customFormat="1" ht="15" customHeight="1" x14ac:dyDescent="0.2">
      <c r="A132" s="51"/>
      <c r="B132" s="57">
        <v>1001907</v>
      </c>
      <c r="C132" s="53">
        <v>1907</v>
      </c>
      <c r="D132" s="140"/>
      <c r="E132" s="51" t="s">
        <v>29</v>
      </c>
      <c r="F132" s="51" t="s">
        <v>30</v>
      </c>
      <c r="G132" s="51">
        <v>161</v>
      </c>
      <c r="H132" s="51">
        <v>6.2</v>
      </c>
      <c r="I132" s="105" t="s">
        <v>222</v>
      </c>
      <c r="J132" s="54" t="s">
        <v>222</v>
      </c>
    </row>
    <row r="133" spans="1:10" s="58" customFormat="1" ht="15" customHeight="1" x14ac:dyDescent="0.2">
      <c r="A133" s="51"/>
      <c r="B133" s="57"/>
      <c r="C133" s="53" t="s">
        <v>22</v>
      </c>
      <c r="D133" s="140"/>
      <c r="E133" s="51" t="s">
        <v>23</v>
      </c>
      <c r="F133" s="51" t="s">
        <v>15</v>
      </c>
      <c r="G133" s="51">
        <v>360</v>
      </c>
      <c r="H133" s="51">
        <v>4</v>
      </c>
      <c r="I133" s="105" t="s">
        <v>222</v>
      </c>
      <c r="J133" s="54" t="s">
        <v>222</v>
      </c>
    </row>
    <row r="134" spans="1:10" s="58" customFormat="1" ht="15" customHeight="1" x14ac:dyDescent="0.2">
      <c r="A134" s="51"/>
      <c r="B134" s="57">
        <v>1000903</v>
      </c>
      <c r="C134" s="53" t="s">
        <v>33</v>
      </c>
      <c r="D134" s="140"/>
      <c r="E134" s="51" t="s">
        <v>34</v>
      </c>
      <c r="F134" s="51" t="s">
        <v>15</v>
      </c>
      <c r="G134" s="51">
        <v>312</v>
      </c>
      <c r="H134" s="51">
        <v>4.5999999999999996</v>
      </c>
      <c r="I134" s="105" t="s">
        <v>222</v>
      </c>
      <c r="J134" s="54" t="s">
        <v>222</v>
      </c>
    </row>
    <row r="135" spans="1:10" s="58" customFormat="1" ht="14.45" customHeight="1" x14ac:dyDescent="0.2">
      <c r="A135" s="51"/>
      <c r="B135" s="93">
        <v>10089045</v>
      </c>
      <c r="C135" s="48" t="s">
        <v>183</v>
      </c>
      <c r="D135" s="140" t="s">
        <v>184</v>
      </c>
      <c r="E135" s="46" t="s">
        <v>10</v>
      </c>
      <c r="F135" s="46" t="s">
        <v>8</v>
      </c>
      <c r="G135" s="46">
        <v>735</v>
      </c>
      <c r="H135" s="46">
        <v>2.1</v>
      </c>
      <c r="I135" s="105">
        <v>1.33</v>
      </c>
      <c r="J135" s="49">
        <f>I135*48</f>
        <v>63.84</v>
      </c>
    </row>
    <row r="136" spans="1:10" s="58" customFormat="1" ht="14.45" customHeight="1" x14ac:dyDescent="0.2">
      <c r="A136" s="51"/>
      <c r="B136" s="57">
        <v>1007951</v>
      </c>
      <c r="C136" s="48" t="s">
        <v>185</v>
      </c>
      <c r="D136" s="140"/>
      <c r="E136" s="51" t="s">
        <v>17</v>
      </c>
      <c r="F136" s="51" t="s">
        <v>8</v>
      </c>
      <c r="G136" s="51">
        <v>630</v>
      </c>
      <c r="H136" s="51">
        <v>2.4</v>
      </c>
      <c r="I136" s="105">
        <v>1.47</v>
      </c>
      <c r="J136" s="49">
        <f>I136*48</f>
        <v>70.56</v>
      </c>
    </row>
    <row r="137" spans="1:10" s="58" customFormat="1" ht="14.45" customHeight="1" x14ac:dyDescent="0.2">
      <c r="A137" s="51"/>
      <c r="B137" s="57">
        <v>1000890</v>
      </c>
      <c r="C137" s="48" t="s">
        <v>180</v>
      </c>
      <c r="D137" s="140" t="s">
        <v>181</v>
      </c>
      <c r="E137" s="46" t="s">
        <v>10</v>
      </c>
      <c r="F137" s="46" t="s">
        <v>8</v>
      </c>
      <c r="G137" s="46">
        <v>735</v>
      </c>
      <c r="H137" s="46">
        <v>2.1</v>
      </c>
      <c r="I137" s="105">
        <v>1.17</v>
      </c>
      <c r="J137" s="49">
        <f>I137*48</f>
        <v>56.16</v>
      </c>
    </row>
    <row r="138" spans="1:10" s="58" customFormat="1" ht="14.45" customHeight="1" x14ac:dyDescent="0.2">
      <c r="A138" s="51"/>
      <c r="B138" s="9" t="s">
        <v>259</v>
      </c>
      <c r="C138" s="48" t="s">
        <v>258</v>
      </c>
      <c r="D138" s="140"/>
      <c r="E138" s="46" t="s">
        <v>7</v>
      </c>
      <c r="F138" s="51" t="s">
        <v>8</v>
      </c>
      <c r="G138" s="51">
        <v>840</v>
      </c>
      <c r="H138" s="51">
        <v>1.8</v>
      </c>
      <c r="I138" s="105">
        <v>0.96</v>
      </c>
      <c r="J138" s="49">
        <f>I138*48</f>
        <v>46.08</v>
      </c>
    </row>
    <row r="139" spans="1:10" s="58" customFormat="1" ht="14.45" customHeight="1" x14ac:dyDescent="0.2">
      <c r="A139" s="51"/>
      <c r="B139" s="57">
        <v>1000895</v>
      </c>
      <c r="C139" s="48" t="s">
        <v>182</v>
      </c>
      <c r="D139" s="140"/>
      <c r="E139" s="51" t="s">
        <v>17</v>
      </c>
      <c r="F139" s="51" t="s">
        <v>8</v>
      </c>
      <c r="G139" s="51">
        <v>630</v>
      </c>
      <c r="H139" s="51">
        <v>2.4</v>
      </c>
      <c r="I139" s="105">
        <v>1.26</v>
      </c>
      <c r="J139" s="49">
        <f>I139*48</f>
        <v>60.480000000000004</v>
      </c>
    </row>
    <row r="140" spans="1:10" s="3" customFormat="1" x14ac:dyDescent="0.2">
      <c r="A140" s="10"/>
      <c r="D140" s="8"/>
    </row>
    <row r="141" spans="1:10" s="3" customFormat="1" ht="30" customHeight="1" x14ac:dyDescent="0.2">
      <c r="A141" s="159" t="s">
        <v>224</v>
      </c>
      <c r="B141" s="159"/>
      <c r="C141" s="159"/>
      <c r="D141" s="159"/>
      <c r="E141" s="159"/>
      <c r="F141" s="159"/>
      <c r="G141" s="159"/>
      <c r="H141" s="159"/>
      <c r="I141" s="159"/>
      <c r="J141" s="159"/>
    </row>
    <row r="142" spans="1:10" s="3" customFormat="1" x14ac:dyDescent="0.2">
      <c r="A142" s="161" t="s">
        <v>130</v>
      </c>
      <c r="B142" s="161"/>
      <c r="C142" s="161"/>
      <c r="D142" s="161"/>
      <c r="E142" s="161"/>
      <c r="F142" s="161"/>
      <c r="G142" s="2" t="s">
        <v>1</v>
      </c>
      <c r="H142" s="2" t="s">
        <v>225</v>
      </c>
      <c r="I142" s="143" t="s">
        <v>131</v>
      </c>
      <c r="J142" s="143"/>
    </row>
    <row r="143" spans="1:10" s="38" customFormat="1" ht="30" customHeight="1" x14ac:dyDescent="0.2">
      <c r="A143" s="147" t="s">
        <v>226</v>
      </c>
      <c r="B143" s="148"/>
      <c r="C143" s="148"/>
      <c r="D143" s="148"/>
      <c r="E143" s="148"/>
      <c r="F143" s="149"/>
      <c r="G143" s="150" t="s">
        <v>132</v>
      </c>
      <c r="H143" s="140"/>
      <c r="I143" s="144" t="s">
        <v>133</v>
      </c>
      <c r="J143" s="144"/>
    </row>
    <row r="144" spans="1:10" s="38" customFormat="1" ht="30" customHeight="1" x14ac:dyDescent="0.2">
      <c r="A144" s="156" t="s">
        <v>190</v>
      </c>
      <c r="B144" s="157"/>
      <c r="C144" s="157"/>
      <c r="D144" s="157"/>
      <c r="E144" s="157"/>
      <c r="F144" s="158"/>
      <c r="G144" s="151"/>
      <c r="H144" s="140"/>
      <c r="I144" s="144"/>
      <c r="J144" s="144"/>
    </row>
    <row r="145" spans="1:10" s="38" customFormat="1" ht="30" customHeight="1" x14ac:dyDescent="0.2">
      <c r="A145" s="153" t="s">
        <v>191</v>
      </c>
      <c r="B145" s="154"/>
      <c r="C145" s="154"/>
      <c r="D145" s="154"/>
      <c r="E145" s="154"/>
      <c r="F145" s="155"/>
      <c r="G145" s="152"/>
      <c r="H145" s="140"/>
      <c r="I145" s="144"/>
      <c r="J145" s="144"/>
    </row>
    <row r="146" spans="1:10" s="38" customFormat="1" ht="30" customHeight="1" x14ac:dyDescent="0.2">
      <c r="A146" s="145" t="s">
        <v>134</v>
      </c>
      <c r="B146" s="145"/>
      <c r="C146" s="145"/>
      <c r="D146" s="145"/>
      <c r="E146" s="145"/>
      <c r="F146" s="145"/>
      <c r="G146" s="51" t="s">
        <v>132</v>
      </c>
      <c r="H146" s="51"/>
      <c r="I146" s="142" t="s">
        <v>176</v>
      </c>
      <c r="J146" s="142"/>
    </row>
    <row r="147" spans="1:10" s="38" customFormat="1" ht="30" customHeight="1" x14ac:dyDescent="0.2">
      <c r="A147" s="146" t="s">
        <v>135</v>
      </c>
      <c r="B147" s="146"/>
      <c r="C147" s="146"/>
      <c r="D147" s="146"/>
      <c r="E147" s="146"/>
      <c r="F147" s="146"/>
      <c r="G147" s="51" t="s">
        <v>132</v>
      </c>
      <c r="H147" s="51"/>
      <c r="I147" s="142" t="s">
        <v>177</v>
      </c>
      <c r="J147" s="142"/>
    </row>
    <row r="148" spans="1:10" s="38" customFormat="1" ht="30" customHeight="1" x14ac:dyDescent="0.2">
      <c r="A148" s="146" t="s">
        <v>136</v>
      </c>
      <c r="B148" s="146"/>
      <c r="C148" s="146"/>
      <c r="D148" s="146"/>
      <c r="E148" s="146"/>
      <c r="F148" s="146"/>
      <c r="G148" s="51" t="s">
        <v>132</v>
      </c>
      <c r="H148" s="51"/>
      <c r="I148" s="142" t="s">
        <v>137</v>
      </c>
      <c r="J148" s="142"/>
    </row>
    <row r="149" spans="1:10" s="3" customFormat="1" x14ac:dyDescent="0.2">
      <c r="A149" s="10"/>
      <c r="D149" s="8"/>
    </row>
    <row r="150" spans="1:10" s="3" customFormat="1" ht="13.5" thickBot="1" x14ac:dyDescent="0.25">
      <c r="A150" s="10"/>
      <c r="D150" s="8"/>
    </row>
    <row r="151" spans="1:10" s="3" customFormat="1" ht="18.75" x14ac:dyDescent="0.2">
      <c r="A151" s="132" t="s">
        <v>231</v>
      </c>
      <c r="B151" s="133"/>
      <c r="C151" s="133"/>
      <c r="D151" s="133"/>
      <c r="E151" s="133"/>
      <c r="F151" s="133"/>
      <c r="G151" s="133"/>
      <c r="H151" s="133"/>
      <c r="I151" s="133"/>
      <c r="J151" s="133"/>
    </row>
    <row r="152" spans="1:10" s="38" customFormat="1" ht="15" x14ac:dyDescent="0.2">
      <c r="A152" s="66"/>
      <c r="B152" s="94" t="s">
        <v>260</v>
      </c>
      <c r="C152" s="96" t="s">
        <v>111</v>
      </c>
      <c r="D152" s="36" t="s">
        <v>112</v>
      </c>
      <c r="E152" s="67" t="s">
        <v>243</v>
      </c>
      <c r="F152" s="57" t="s">
        <v>113</v>
      </c>
      <c r="G152" s="57">
        <v>384</v>
      </c>
      <c r="H152" s="57">
        <v>3.2</v>
      </c>
      <c r="I152" s="106">
        <v>1.55</v>
      </c>
      <c r="J152" s="55">
        <f>I152*38</f>
        <v>58.9</v>
      </c>
    </row>
    <row r="153" spans="1:10" s="38" customFormat="1" ht="15" x14ac:dyDescent="0.2">
      <c r="A153" s="66"/>
      <c r="B153" s="94"/>
      <c r="C153" s="96" t="s">
        <v>114</v>
      </c>
      <c r="D153" s="67" t="s">
        <v>115</v>
      </c>
      <c r="E153" s="67" t="s">
        <v>243</v>
      </c>
      <c r="F153" s="57" t="s">
        <v>113</v>
      </c>
      <c r="G153" s="57">
        <v>384</v>
      </c>
      <c r="H153" s="57">
        <v>3.2</v>
      </c>
      <c r="I153" s="106">
        <v>1.55</v>
      </c>
      <c r="J153" s="55">
        <f>I153*38</f>
        <v>58.9</v>
      </c>
    </row>
    <row r="154" spans="1:10" s="38" customFormat="1" ht="15.75" thickBot="1" x14ac:dyDescent="0.25">
      <c r="A154" s="68"/>
      <c r="B154" s="95"/>
      <c r="C154" s="97" t="s">
        <v>116</v>
      </c>
      <c r="D154" s="70" t="s">
        <v>117</v>
      </c>
      <c r="E154" s="70" t="s">
        <v>243</v>
      </c>
      <c r="F154" s="71" t="s">
        <v>113</v>
      </c>
      <c r="G154" s="71">
        <v>384</v>
      </c>
      <c r="H154" s="71">
        <v>3.2</v>
      </c>
      <c r="I154" s="111">
        <v>1.55</v>
      </c>
      <c r="J154" s="72">
        <f>I154*38</f>
        <v>58.9</v>
      </c>
    </row>
    <row r="155" spans="1:10" s="3" customFormat="1" x14ac:dyDescent="0.2">
      <c r="A155" s="10"/>
      <c r="D155" s="8"/>
    </row>
    <row r="156" spans="1:10" s="15" customFormat="1" ht="30" customHeight="1" x14ac:dyDescent="0.2">
      <c r="A156" s="35"/>
      <c r="B156" s="35" t="s">
        <v>217</v>
      </c>
      <c r="C156" s="35" t="s">
        <v>218</v>
      </c>
      <c r="D156" s="35" t="s">
        <v>1</v>
      </c>
      <c r="E156" s="35" t="s">
        <v>2</v>
      </c>
      <c r="F156" s="35" t="s">
        <v>110</v>
      </c>
      <c r="G156" s="35" t="s">
        <v>245</v>
      </c>
      <c r="H156" s="35" t="s">
        <v>246</v>
      </c>
      <c r="I156" s="35" t="s">
        <v>3</v>
      </c>
      <c r="J156" s="35" t="s">
        <v>4</v>
      </c>
    </row>
    <row r="157" spans="1:10" s="3" customFormat="1" ht="15" customHeight="1" thickBot="1" x14ac:dyDescent="0.25">
      <c r="A157" s="10"/>
      <c r="D157" s="8"/>
    </row>
    <row r="158" spans="1:10" s="3" customFormat="1" ht="49.5" customHeight="1" x14ac:dyDescent="0.2">
      <c r="A158" s="137" t="s">
        <v>227</v>
      </c>
      <c r="B158" s="138"/>
      <c r="C158" s="138"/>
      <c r="D158" s="138"/>
      <c r="E158" s="138"/>
      <c r="F158" s="138"/>
      <c r="G158" s="138"/>
      <c r="H158" s="21"/>
      <c r="I158" s="21"/>
      <c r="J158" s="21"/>
    </row>
    <row r="159" spans="1:10" s="38" customFormat="1" ht="15" x14ac:dyDescent="0.2">
      <c r="A159" s="51"/>
      <c r="B159" s="52">
        <v>1010891</v>
      </c>
      <c r="C159" s="53" t="s">
        <v>172</v>
      </c>
      <c r="D159" s="51" t="s">
        <v>139</v>
      </c>
      <c r="E159" s="126" t="s">
        <v>173</v>
      </c>
      <c r="F159" s="136"/>
      <c r="G159" s="46" t="s">
        <v>15</v>
      </c>
      <c r="H159" s="46">
        <v>416</v>
      </c>
      <c r="I159" s="73">
        <v>1.42</v>
      </c>
      <c r="J159" s="74">
        <f>I159*34</f>
        <v>48.28</v>
      </c>
    </row>
    <row r="160" spans="1:10" s="38" customFormat="1" ht="15.75" thickBot="1" x14ac:dyDescent="0.25">
      <c r="A160" s="75"/>
      <c r="B160" s="69">
        <v>1010882</v>
      </c>
      <c r="C160" s="76" t="s">
        <v>170</v>
      </c>
      <c r="D160" s="75" t="s">
        <v>139</v>
      </c>
      <c r="E160" s="127" t="s">
        <v>171</v>
      </c>
      <c r="F160" s="139"/>
      <c r="G160" s="77" t="s">
        <v>15</v>
      </c>
      <c r="H160" s="77">
        <v>256</v>
      </c>
      <c r="I160" s="78">
        <v>1.92</v>
      </c>
      <c r="J160" s="79">
        <f>I160*34</f>
        <v>65.28</v>
      </c>
    </row>
    <row r="161" spans="1:10" s="3" customFormat="1" ht="13.5" thickBot="1" x14ac:dyDescent="0.25">
      <c r="A161" s="10"/>
      <c r="D161" s="8"/>
    </row>
    <row r="162" spans="1:10" s="3" customFormat="1" ht="48" customHeight="1" x14ac:dyDescent="0.2">
      <c r="A162" s="132" t="s">
        <v>228</v>
      </c>
      <c r="B162" s="133"/>
      <c r="C162" s="133"/>
      <c r="D162" s="133"/>
      <c r="E162" s="133"/>
      <c r="F162" s="133"/>
      <c r="G162" s="133"/>
      <c r="H162" s="27"/>
      <c r="I162" s="27"/>
      <c r="J162" s="21"/>
    </row>
    <row r="163" spans="1:10" s="38" customFormat="1" ht="15" x14ac:dyDescent="0.2">
      <c r="A163" s="66"/>
      <c r="B163" s="52">
        <v>1010909</v>
      </c>
      <c r="C163" s="51" t="s">
        <v>138</v>
      </c>
      <c r="D163" s="51" t="s">
        <v>139</v>
      </c>
      <c r="E163" s="140" t="s">
        <v>140</v>
      </c>
      <c r="F163" s="141"/>
      <c r="G163" s="51" t="s">
        <v>118</v>
      </c>
      <c r="H163" s="51">
        <v>510</v>
      </c>
      <c r="I163" s="105">
        <v>1.27</v>
      </c>
      <c r="J163" s="55">
        <f>I163*45</f>
        <v>57.15</v>
      </c>
    </row>
    <row r="164" spans="1:10" s="38" customFormat="1" ht="15" x14ac:dyDescent="0.2">
      <c r="A164" s="66"/>
      <c r="B164" s="52">
        <v>1010958</v>
      </c>
      <c r="C164" s="53" t="s">
        <v>141</v>
      </c>
      <c r="D164" s="51" t="s">
        <v>142</v>
      </c>
      <c r="E164" s="140" t="s">
        <v>140</v>
      </c>
      <c r="F164" s="141"/>
      <c r="G164" s="51" t="s">
        <v>118</v>
      </c>
      <c r="H164" s="51">
        <v>510</v>
      </c>
      <c r="I164" s="105">
        <v>1.27</v>
      </c>
      <c r="J164" s="55">
        <f>I164*45</f>
        <v>57.15</v>
      </c>
    </row>
    <row r="165" spans="1:10" s="38" customFormat="1" ht="15" x14ac:dyDescent="0.2">
      <c r="A165" s="66"/>
      <c r="B165" s="52">
        <v>1010929</v>
      </c>
      <c r="C165" s="53" t="s">
        <v>143</v>
      </c>
      <c r="D165" s="51" t="s">
        <v>47</v>
      </c>
      <c r="E165" s="140" t="s">
        <v>140</v>
      </c>
      <c r="F165" s="141"/>
      <c r="G165" s="51" t="s">
        <v>118</v>
      </c>
      <c r="H165" s="51">
        <v>510</v>
      </c>
      <c r="I165" s="105">
        <v>1.32</v>
      </c>
      <c r="J165" s="55">
        <f>I165*45</f>
        <v>59.400000000000006</v>
      </c>
    </row>
    <row r="166" spans="1:10" s="38" customFormat="1" ht="15" x14ac:dyDescent="0.2">
      <c r="A166" s="66"/>
      <c r="B166" s="24">
        <v>10109191</v>
      </c>
      <c r="C166" s="53" t="s">
        <v>144</v>
      </c>
      <c r="D166" s="57" t="s">
        <v>36</v>
      </c>
      <c r="E166" s="140" t="s">
        <v>140</v>
      </c>
      <c r="F166" s="141"/>
      <c r="G166" s="51" t="s">
        <v>118</v>
      </c>
      <c r="H166" s="51">
        <v>510</v>
      </c>
      <c r="I166" s="105">
        <v>1.32</v>
      </c>
      <c r="J166" s="55">
        <f>I166*45</f>
        <v>59.400000000000006</v>
      </c>
    </row>
    <row r="167" spans="1:10" s="38" customFormat="1" ht="15" x14ac:dyDescent="0.2">
      <c r="A167" s="66"/>
      <c r="B167" s="24">
        <v>10109291</v>
      </c>
      <c r="C167" s="53" t="s">
        <v>143</v>
      </c>
      <c r="D167" s="51" t="s">
        <v>47</v>
      </c>
      <c r="E167" s="140" t="s">
        <v>145</v>
      </c>
      <c r="F167" s="141"/>
      <c r="G167" s="51" t="s">
        <v>15</v>
      </c>
      <c r="H167" s="51">
        <v>432</v>
      </c>
      <c r="I167" s="105">
        <v>1.72</v>
      </c>
      <c r="J167" s="55">
        <f>I167*34</f>
        <v>58.48</v>
      </c>
    </row>
    <row r="168" spans="1:10" s="38" customFormat="1" ht="15" x14ac:dyDescent="0.2">
      <c r="A168" s="66"/>
      <c r="B168" s="52">
        <v>1010939</v>
      </c>
      <c r="C168" s="53" t="s">
        <v>146</v>
      </c>
      <c r="D168" s="51" t="s">
        <v>57</v>
      </c>
      <c r="E168" s="140" t="s">
        <v>145</v>
      </c>
      <c r="F168" s="141"/>
      <c r="G168" s="51" t="s">
        <v>15</v>
      </c>
      <c r="H168" s="51">
        <v>432</v>
      </c>
      <c r="I168" s="105">
        <v>1.74</v>
      </c>
      <c r="J168" s="55">
        <f>I168*34</f>
        <v>59.16</v>
      </c>
    </row>
    <row r="169" spans="1:10" s="38" customFormat="1" ht="15" x14ac:dyDescent="0.2">
      <c r="A169" s="66"/>
      <c r="B169" s="52">
        <v>1010969</v>
      </c>
      <c r="C169" s="51" t="s">
        <v>147</v>
      </c>
      <c r="D169" s="51" t="s">
        <v>71</v>
      </c>
      <c r="E169" s="140" t="s">
        <v>145</v>
      </c>
      <c r="F169" s="141"/>
      <c r="G169" s="51" t="s">
        <v>15</v>
      </c>
      <c r="H169" s="51">
        <v>432</v>
      </c>
      <c r="I169" s="105">
        <v>1.69</v>
      </c>
      <c r="J169" s="55">
        <f>I169*34</f>
        <v>57.46</v>
      </c>
    </row>
    <row r="170" spans="1:10" s="38" customFormat="1" ht="15" x14ac:dyDescent="0.2">
      <c r="A170" s="66"/>
      <c r="B170" s="52">
        <v>1010919</v>
      </c>
      <c r="C170" s="53" t="s">
        <v>144</v>
      </c>
      <c r="D170" s="57" t="s">
        <v>36</v>
      </c>
      <c r="E170" s="140" t="s">
        <v>145</v>
      </c>
      <c r="F170" s="141"/>
      <c r="G170" s="51" t="s">
        <v>15</v>
      </c>
      <c r="H170" s="51">
        <v>432</v>
      </c>
      <c r="I170" s="105">
        <v>1.7</v>
      </c>
      <c r="J170" s="55">
        <f>I170*34</f>
        <v>57.8</v>
      </c>
    </row>
    <row r="171" spans="1:10" s="38" customFormat="1" ht="15.75" thickBot="1" x14ac:dyDescent="0.25">
      <c r="A171" s="68"/>
      <c r="B171" s="69">
        <v>1010999</v>
      </c>
      <c r="C171" s="75" t="s">
        <v>148</v>
      </c>
      <c r="D171" s="75" t="s">
        <v>79</v>
      </c>
      <c r="E171" s="134" t="s">
        <v>145</v>
      </c>
      <c r="F171" s="135"/>
      <c r="G171" s="75" t="s">
        <v>15</v>
      </c>
      <c r="H171" s="75">
        <v>432</v>
      </c>
      <c r="I171" s="112">
        <v>1.74</v>
      </c>
      <c r="J171" s="72">
        <f>I171*34</f>
        <v>59.16</v>
      </c>
    </row>
    <row r="172" spans="1:10" s="3" customFormat="1" ht="13.5" thickBot="1" x14ac:dyDescent="0.25">
      <c r="A172" s="10"/>
      <c r="D172" s="8"/>
    </row>
    <row r="173" spans="1:10" s="3" customFormat="1" ht="46.5" customHeight="1" x14ac:dyDescent="0.2">
      <c r="A173" s="132" t="s">
        <v>229</v>
      </c>
      <c r="B173" s="133"/>
      <c r="C173" s="133"/>
      <c r="D173" s="133"/>
      <c r="E173" s="133"/>
      <c r="F173" s="133"/>
      <c r="G173" s="133"/>
      <c r="H173" s="21"/>
      <c r="I173" s="28"/>
      <c r="J173" s="21"/>
    </row>
    <row r="174" spans="1:10" s="38" customFormat="1" ht="15" x14ac:dyDescent="0.2">
      <c r="A174" s="51"/>
      <c r="B174" s="52">
        <v>1010957</v>
      </c>
      <c r="C174" s="53" t="s">
        <v>149</v>
      </c>
      <c r="D174" s="51" t="s">
        <v>139</v>
      </c>
      <c r="E174" s="126" t="s">
        <v>150</v>
      </c>
      <c r="F174" s="136"/>
      <c r="G174" s="46" t="s">
        <v>151</v>
      </c>
      <c r="H174" s="46">
        <v>576</v>
      </c>
      <c r="I174" s="105">
        <v>1</v>
      </c>
      <c r="J174" s="50">
        <f>I174*68</f>
        <v>68</v>
      </c>
    </row>
    <row r="175" spans="1:10" s="38" customFormat="1" ht="15.75" thickBot="1" x14ac:dyDescent="0.25">
      <c r="A175" s="75"/>
      <c r="B175" s="69">
        <v>1010959</v>
      </c>
      <c r="C175" s="76" t="s">
        <v>152</v>
      </c>
      <c r="D175" s="75" t="s">
        <v>71</v>
      </c>
      <c r="E175" s="127" t="s">
        <v>150</v>
      </c>
      <c r="F175" s="139"/>
      <c r="G175" s="77" t="s">
        <v>151</v>
      </c>
      <c r="H175" s="77">
        <v>576</v>
      </c>
      <c r="I175" s="112">
        <v>1.04</v>
      </c>
      <c r="J175" s="80">
        <f>I175*68</f>
        <v>70.72</v>
      </c>
    </row>
    <row r="176" spans="1:10" s="3" customFormat="1" ht="16.5" customHeight="1" thickBot="1" x14ac:dyDescent="0.25">
      <c r="A176" s="10"/>
      <c r="C176" s="11"/>
      <c r="D176" s="11"/>
      <c r="E176" s="11"/>
      <c r="F176" s="12"/>
      <c r="G176" s="12"/>
      <c r="H176" s="12"/>
      <c r="I176" s="25"/>
    </row>
    <row r="177" spans="1:10" s="3" customFormat="1" ht="51.75" customHeight="1" x14ac:dyDescent="0.2">
      <c r="A177" s="132" t="s">
        <v>230</v>
      </c>
      <c r="B177" s="133"/>
      <c r="C177" s="133"/>
      <c r="D177" s="133"/>
      <c r="E177" s="133"/>
      <c r="F177" s="133"/>
      <c r="G177" s="133"/>
      <c r="H177" s="29"/>
      <c r="I177" s="30"/>
      <c r="J177" s="21"/>
    </row>
    <row r="178" spans="1:10" s="38" customFormat="1" ht="15.75" thickBot="1" x14ac:dyDescent="0.25">
      <c r="A178" s="75"/>
      <c r="B178" s="69">
        <v>1010843</v>
      </c>
      <c r="C178" s="76" t="s">
        <v>153</v>
      </c>
      <c r="D178" s="75" t="s">
        <v>139</v>
      </c>
      <c r="E178" s="124" t="s">
        <v>17</v>
      </c>
      <c r="F178" s="125"/>
      <c r="G178" s="75" t="s">
        <v>8</v>
      </c>
      <c r="H178" s="75">
        <v>630</v>
      </c>
      <c r="I178" s="112">
        <v>1.18</v>
      </c>
      <c r="J178" s="71">
        <f>I178*48</f>
        <v>56.64</v>
      </c>
    </row>
    <row r="179" spans="1:10" s="3" customFormat="1" ht="15" customHeight="1" thickBot="1" x14ac:dyDescent="0.25">
      <c r="A179" s="10"/>
      <c r="C179" s="31"/>
      <c r="D179" s="8"/>
      <c r="I179" s="26"/>
      <c r="J179" s="26"/>
    </row>
    <row r="180" spans="1:10" s="3" customFormat="1" ht="70.5" customHeight="1" x14ac:dyDescent="0.2">
      <c r="A180" s="132" t="s">
        <v>232</v>
      </c>
      <c r="B180" s="133"/>
      <c r="C180" s="133"/>
      <c r="D180" s="133"/>
      <c r="E180" s="133"/>
      <c r="F180" s="133"/>
      <c r="G180" s="133"/>
      <c r="H180" s="32"/>
      <c r="I180" s="33"/>
      <c r="J180" s="29"/>
    </row>
    <row r="181" spans="1:10" s="38" customFormat="1" ht="15" x14ac:dyDescent="0.2">
      <c r="A181" s="66"/>
      <c r="B181" s="24">
        <v>10108400</v>
      </c>
      <c r="C181" s="53" t="s">
        <v>154</v>
      </c>
      <c r="D181" s="51" t="s">
        <v>139</v>
      </c>
      <c r="E181" s="128" t="s">
        <v>155</v>
      </c>
      <c r="F181" s="129"/>
      <c r="G181" s="46" t="s">
        <v>233</v>
      </c>
      <c r="H181" s="46">
        <v>190</v>
      </c>
      <c r="I181" s="105">
        <v>3.24</v>
      </c>
      <c r="J181" s="81" t="s">
        <v>233</v>
      </c>
    </row>
    <row r="182" spans="1:10" s="38" customFormat="1" ht="15" x14ac:dyDescent="0.2">
      <c r="A182" s="66"/>
      <c r="B182" s="24">
        <v>10108401</v>
      </c>
      <c r="C182" s="53" t="s">
        <v>156</v>
      </c>
      <c r="D182" s="82" t="s">
        <v>36</v>
      </c>
      <c r="E182" s="128" t="s">
        <v>155</v>
      </c>
      <c r="F182" s="129"/>
      <c r="G182" s="46" t="s">
        <v>233</v>
      </c>
      <c r="H182" s="46">
        <v>190</v>
      </c>
      <c r="I182" s="105">
        <v>3.24</v>
      </c>
      <c r="J182" s="81" t="s">
        <v>233</v>
      </c>
    </row>
    <row r="183" spans="1:10" s="38" customFormat="1" ht="15.75" thickBot="1" x14ac:dyDescent="0.25">
      <c r="A183" s="68"/>
      <c r="B183" s="69">
        <v>1018402</v>
      </c>
      <c r="C183" s="76" t="s">
        <v>157</v>
      </c>
      <c r="D183" s="75" t="s">
        <v>47</v>
      </c>
      <c r="E183" s="130" t="s">
        <v>155</v>
      </c>
      <c r="F183" s="131"/>
      <c r="G183" s="77" t="s">
        <v>233</v>
      </c>
      <c r="H183" s="77">
        <v>190</v>
      </c>
      <c r="I183" s="105">
        <v>3.24</v>
      </c>
      <c r="J183" s="83" t="s">
        <v>233</v>
      </c>
    </row>
    <row r="184" spans="1:10" s="3" customFormat="1" ht="15" customHeight="1" thickBot="1" x14ac:dyDescent="0.25">
      <c r="A184" s="10"/>
      <c r="C184" s="34"/>
      <c r="D184" s="11"/>
      <c r="E184" s="11"/>
      <c r="F184" s="15"/>
      <c r="G184" s="11"/>
      <c r="H184" s="11"/>
      <c r="I184" s="11"/>
      <c r="J184" s="12"/>
    </row>
    <row r="185" spans="1:10" s="3" customFormat="1" ht="60" customHeight="1" x14ac:dyDescent="0.2">
      <c r="A185" s="132" t="s">
        <v>234</v>
      </c>
      <c r="B185" s="133"/>
      <c r="C185" s="133"/>
      <c r="D185" s="133"/>
      <c r="E185" s="133"/>
      <c r="F185" s="133"/>
      <c r="G185" s="133"/>
      <c r="H185" s="21"/>
      <c r="I185" s="21"/>
      <c r="J185" s="21"/>
    </row>
    <row r="186" spans="1:10" s="38" customFormat="1" ht="15" x14ac:dyDescent="0.2">
      <c r="A186" s="66"/>
      <c r="B186" s="24">
        <v>10108420</v>
      </c>
      <c r="C186" s="53" t="s">
        <v>158</v>
      </c>
      <c r="D186" s="51" t="s">
        <v>139</v>
      </c>
      <c r="E186" s="128" t="s">
        <v>159</v>
      </c>
      <c r="F186" s="129"/>
      <c r="G186" s="46" t="s">
        <v>160</v>
      </c>
      <c r="H186" s="46">
        <v>240</v>
      </c>
      <c r="I186" s="105">
        <v>3.71</v>
      </c>
      <c r="J186" s="50">
        <f>I186*4</f>
        <v>14.84</v>
      </c>
    </row>
    <row r="187" spans="1:10" s="38" customFormat="1" ht="15" x14ac:dyDescent="0.2">
      <c r="A187" s="66"/>
      <c r="B187" s="24">
        <v>10108421</v>
      </c>
      <c r="C187" s="53" t="s">
        <v>161</v>
      </c>
      <c r="D187" s="82" t="s">
        <v>36</v>
      </c>
      <c r="E187" s="128" t="s">
        <v>159</v>
      </c>
      <c r="F187" s="129"/>
      <c r="G187" s="46" t="s">
        <v>160</v>
      </c>
      <c r="H187" s="46">
        <v>240</v>
      </c>
      <c r="I187" s="105">
        <v>3.71</v>
      </c>
      <c r="J187" s="50">
        <f>I187*4</f>
        <v>14.84</v>
      </c>
    </row>
    <row r="188" spans="1:10" s="38" customFormat="1" ht="15.75" thickBot="1" x14ac:dyDescent="0.25">
      <c r="A188" s="68"/>
      <c r="B188" s="69">
        <v>1018426</v>
      </c>
      <c r="C188" s="76" t="s">
        <v>162</v>
      </c>
      <c r="D188" s="75" t="s">
        <v>71</v>
      </c>
      <c r="E188" s="130" t="s">
        <v>159</v>
      </c>
      <c r="F188" s="131"/>
      <c r="G188" s="77" t="s">
        <v>160</v>
      </c>
      <c r="H188" s="77">
        <v>240</v>
      </c>
      <c r="I188" s="105">
        <v>3.71</v>
      </c>
      <c r="J188" s="80">
        <f>I188*4</f>
        <v>14.84</v>
      </c>
    </row>
    <row r="189" spans="1:10" s="3" customFormat="1" ht="15" customHeight="1" thickBot="1" x14ac:dyDescent="0.25">
      <c r="A189" s="10"/>
      <c r="C189" s="34"/>
      <c r="D189" s="11"/>
      <c r="E189" s="12"/>
      <c r="F189" s="15"/>
      <c r="G189" s="11"/>
      <c r="H189" s="11"/>
      <c r="I189" s="11"/>
      <c r="J189" s="12"/>
    </row>
    <row r="190" spans="1:10" s="3" customFormat="1" ht="50.25" customHeight="1" x14ac:dyDescent="0.2">
      <c r="A190" s="132" t="s">
        <v>235</v>
      </c>
      <c r="B190" s="133"/>
      <c r="C190" s="133"/>
      <c r="D190" s="133"/>
      <c r="E190" s="133"/>
      <c r="F190" s="133"/>
      <c r="G190" s="133"/>
      <c r="H190" s="29"/>
      <c r="I190" s="29"/>
      <c r="J190" s="21"/>
    </row>
    <row r="191" spans="1:10" s="38" customFormat="1" ht="15" x14ac:dyDescent="0.2">
      <c r="A191" s="66"/>
      <c r="B191" s="52">
        <v>1010848</v>
      </c>
      <c r="C191" s="53" t="s">
        <v>163</v>
      </c>
      <c r="D191" s="51" t="s">
        <v>63</v>
      </c>
      <c r="E191" s="126" t="s">
        <v>164</v>
      </c>
      <c r="F191" s="126"/>
      <c r="G191" s="55" t="s">
        <v>233</v>
      </c>
      <c r="H191" s="46">
        <v>735</v>
      </c>
      <c r="I191" s="113">
        <v>1.28</v>
      </c>
      <c r="J191" s="55" t="s">
        <v>233</v>
      </c>
    </row>
    <row r="192" spans="1:10" s="38" customFormat="1" ht="15" x14ac:dyDescent="0.2">
      <c r="A192" s="66"/>
      <c r="B192" s="52">
        <v>1010846</v>
      </c>
      <c r="C192" s="53" t="s">
        <v>165</v>
      </c>
      <c r="D192" s="57" t="s">
        <v>166</v>
      </c>
      <c r="E192" s="126" t="s">
        <v>164</v>
      </c>
      <c r="F192" s="126"/>
      <c r="G192" s="55" t="s">
        <v>233</v>
      </c>
      <c r="H192" s="46">
        <v>735</v>
      </c>
      <c r="I192" s="113">
        <v>1.28</v>
      </c>
      <c r="J192" s="55" t="s">
        <v>233</v>
      </c>
    </row>
    <row r="193" spans="1:10" s="38" customFormat="1" ht="15" x14ac:dyDescent="0.2">
      <c r="A193" s="66"/>
      <c r="B193" s="52">
        <v>1010849</v>
      </c>
      <c r="C193" s="53" t="s">
        <v>167</v>
      </c>
      <c r="D193" s="57" t="s">
        <v>166</v>
      </c>
      <c r="E193" s="126" t="s">
        <v>14</v>
      </c>
      <c r="F193" s="126"/>
      <c r="G193" s="55" t="s">
        <v>233</v>
      </c>
      <c r="H193" s="46">
        <v>288</v>
      </c>
      <c r="I193" s="113">
        <v>2.4</v>
      </c>
      <c r="J193" s="55" t="s">
        <v>233</v>
      </c>
    </row>
    <row r="194" spans="1:10" s="38" customFormat="1" ht="15.75" thickBot="1" x14ac:dyDescent="0.25">
      <c r="A194" s="68"/>
      <c r="B194" s="69">
        <v>1010841</v>
      </c>
      <c r="C194" s="76" t="s">
        <v>168</v>
      </c>
      <c r="D194" s="71" t="s">
        <v>166</v>
      </c>
      <c r="E194" s="127" t="s">
        <v>169</v>
      </c>
      <c r="F194" s="127"/>
      <c r="G194" s="72" t="s">
        <v>233</v>
      </c>
      <c r="H194" s="77">
        <v>180</v>
      </c>
      <c r="I194" s="114">
        <v>3.22</v>
      </c>
      <c r="J194" s="72" t="s">
        <v>233</v>
      </c>
    </row>
    <row r="195" spans="1:10" s="3" customFormat="1" ht="15" customHeight="1" thickBot="1" x14ac:dyDescent="0.25">
      <c r="A195" s="10"/>
      <c r="D195" s="8"/>
    </row>
    <row r="196" spans="1:10" s="3" customFormat="1" ht="15" customHeight="1" x14ac:dyDescent="0.2">
      <c r="A196" s="10"/>
      <c r="B196" s="121" t="s">
        <v>174</v>
      </c>
      <c r="C196" s="122"/>
      <c r="D196" s="122"/>
      <c r="E196" s="122"/>
      <c r="F196" s="122"/>
      <c r="G196" s="122"/>
      <c r="H196" s="122"/>
      <c r="I196" s="122"/>
      <c r="J196" s="123"/>
    </row>
    <row r="197" spans="1:10" s="3" customFormat="1" ht="15" customHeight="1" thickBot="1" x14ac:dyDescent="0.25">
      <c r="A197" s="10"/>
      <c r="B197" s="118" t="s">
        <v>175</v>
      </c>
      <c r="C197" s="119"/>
      <c r="D197" s="119"/>
      <c r="E197" s="119"/>
      <c r="F197" s="119"/>
      <c r="G197" s="119"/>
      <c r="H197" s="119"/>
      <c r="I197" s="119"/>
      <c r="J197" s="120"/>
    </row>
    <row r="198" spans="1:10" x14ac:dyDescent="0.2">
      <c r="B198" s="13"/>
      <c r="C198" s="13"/>
      <c r="D198" s="12"/>
      <c r="E198" s="13"/>
      <c r="F198" s="13"/>
      <c r="G198" s="13"/>
      <c r="H198" s="13"/>
      <c r="I198" s="13"/>
      <c r="J198" s="13"/>
    </row>
  </sheetData>
  <mergeCells count="84">
    <mergeCell ref="D64:D71"/>
    <mergeCell ref="D59:D61"/>
    <mergeCell ref="D57:D58"/>
    <mergeCell ref="D51:D56"/>
    <mergeCell ref="D37:D38"/>
    <mergeCell ref="D123:D134"/>
    <mergeCell ref="D117:D122"/>
    <mergeCell ref="D91:D93"/>
    <mergeCell ref="D72:D73"/>
    <mergeCell ref="A1:J1"/>
    <mergeCell ref="D33:D34"/>
    <mergeCell ref="D94:D100"/>
    <mergeCell ref="A7:J7"/>
    <mergeCell ref="A28:J28"/>
    <mergeCell ref="C3:J3"/>
    <mergeCell ref="D35:D36"/>
    <mergeCell ref="A43:J43"/>
    <mergeCell ref="D75:D80"/>
    <mergeCell ref="D49:D50"/>
    <mergeCell ref="D45:D46"/>
    <mergeCell ref="D47:D48"/>
    <mergeCell ref="D39:D40"/>
    <mergeCell ref="D82:D86"/>
    <mergeCell ref="D87:D90"/>
    <mergeCell ref="D109:D114"/>
    <mergeCell ref="A148:F148"/>
    <mergeCell ref="A145:F145"/>
    <mergeCell ref="A144:F144"/>
    <mergeCell ref="D137:D139"/>
    <mergeCell ref="A141:J141"/>
    <mergeCell ref="D115:D116"/>
    <mergeCell ref="D62:D63"/>
    <mergeCell ref="A142:F142"/>
    <mergeCell ref="D105:D106"/>
    <mergeCell ref="D107:D108"/>
    <mergeCell ref="D103:D104"/>
    <mergeCell ref="D135:D136"/>
    <mergeCell ref="I148:J148"/>
    <mergeCell ref="I142:J142"/>
    <mergeCell ref="I143:J145"/>
    <mergeCell ref="I146:J146"/>
    <mergeCell ref="A146:F146"/>
    <mergeCell ref="A147:F147"/>
    <mergeCell ref="A143:F143"/>
    <mergeCell ref="I147:J147"/>
    <mergeCell ref="H143:H145"/>
    <mergeCell ref="G143:G145"/>
    <mergeCell ref="A158:G158"/>
    <mergeCell ref="E183:F183"/>
    <mergeCell ref="E175:F175"/>
    <mergeCell ref="E174:F174"/>
    <mergeCell ref="E163:F163"/>
    <mergeCell ref="A177:G177"/>
    <mergeCell ref="A173:G173"/>
    <mergeCell ref="E160:F160"/>
    <mergeCell ref="E168:F168"/>
    <mergeCell ref="E164:F164"/>
    <mergeCell ref="E169:F169"/>
    <mergeCell ref="E165:F165"/>
    <mergeCell ref="E166:F166"/>
    <mergeCell ref="E167:F167"/>
    <mergeCell ref="A162:G162"/>
    <mergeCell ref="E170:F170"/>
    <mergeCell ref="E159:F159"/>
    <mergeCell ref="A180:G180"/>
    <mergeCell ref="A185:G185"/>
    <mergeCell ref="E181:F181"/>
    <mergeCell ref="E182:F182"/>
    <mergeCell ref="H4:J4"/>
    <mergeCell ref="D31:D32"/>
    <mergeCell ref="D29:D30"/>
    <mergeCell ref="B197:J197"/>
    <mergeCell ref="B196:J196"/>
    <mergeCell ref="E178:F178"/>
    <mergeCell ref="E193:F193"/>
    <mergeCell ref="E194:F194"/>
    <mergeCell ref="E192:F192"/>
    <mergeCell ref="E186:F186"/>
    <mergeCell ref="E187:F187"/>
    <mergeCell ref="E191:F191"/>
    <mergeCell ref="E188:F188"/>
    <mergeCell ref="A190:G190"/>
    <mergeCell ref="E171:F171"/>
    <mergeCell ref="A151:J151"/>
  </mergeCells>
  <phoneticPr fontId="0" type="noConversion"/>
  <pageMargins left="0.33" right="0.17" top="0.17" bottom="0.18" header="0.18" footer="0.17"/>
  <pageSetup paperSize="9" scale="89" fitToHeight="5" orientation="portrait" r:id="rId1"/>
  <headerFooter alignWithMargins="0"/>
  <rowBreaks count="3" manualBreakCount="3">
    <brk id="41" max="9" man="1"/>
    <brk id="100" max="9" man="1"/>
    <brk id="154" max="9" man="1"/>
  </rowBreaks>
  <ignoredErrors>
    <ignoredError sqref="C191:C194 C35:C41 B152 C159:C160 C163:C171 C174:C175 C178 C181:C183 C186:C188 C105:C108 C152:C154 C9:C26 C103:C104 C109:C116 C117:C139 C51:C74 C75:C90 C91:C100 C45:C50" numberStoredAsText="1"/>
    <ignoredError sqref="J73 J94 J13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розничный</vt:lpstr>
      <vt:lpstr>розничный!Область_печати</vt:lpstr>
    </vt:vector>
  </TitlesOfParts>
  <Company>XTZ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Ahmed</dc:creator>
  <cp:lastModifiedBy>Декодом Декодом</cp:lastModifiedBy>
  <cp:lastPrinted>2014-05-07T10:09:11Z</cp:lastPrinted>
  <dcterms:created xsi:type="dcterms:W3CDTF">2010-03-18T16:49:26Z</dcterms:created>
  <dcterms:modified xsi:type="dcterms:W3CDTF">2015-04-09T16:19:07Z</dcterms:modified>
</cp:coreProperties>
</file>